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workbookProtection workbookPassword="E498" lockStructure="1"/>
  <bookViews>
    <workbookView xWindow="120" yWindow="255" windowWidth="11880" windowHeight="8175"/>
  </bookViews>
  <sheets>
    <sheet name="Calculator" sheetId="1" r:id="rId1"/>
    <sheet name="Instructions" sheetId="3" r:id="rId2"/>
    <sheet name="data" sheetId="2" state="hidden" r:id="rId3"/>
  </sheets>
  <calcPr calcId="144525"/>
</workbook>
</file>

<file path=xl/calcChain.xml><?xml version="1.0" encoding="utf-8"?>
<calcChain xmlns="http://schemas.openxmlformats.org/spreadsheetml/2006/main">
  <c r="C102" i="3" l="1"/>
  <c r="C101" i="3"/>
  <c r="E15" i="1" l="1"/>
  <c r="B102" i="1" l="1"/>
  <c r="E19" i="1" l="1"/>
  <c r="B101" i="1"/>
  <c r="B2" i="2" l="1"/>
  <c r="E20" i="1" l="1"/>
  <c r="F10" i="1"/>
  <c r="C7" i="1" l="1"/>
  <c r="C6" i="1"/>
  <c r="E21" i="1" l="1"/>
  <c r="G19" i="1"/>
  <c r="G20" i="1" s="1"/>
  <c r="G21" i="1" s="1"/>
  <c r="F19" i="1"/>
  <c r="F20" i="1" s="1"/>
  <c r="F21" i="1" s="1"/>
</calcChain>
</file>

<file path=xl/comments1.xml><?xml version="1.0" encoding="utf-8"?>
<comments xmlns="http://schemas.openxmlformats.org/spreadsheetml/2006/main">
  <authors>
    <author>Thomas Crook</author>
  </authors>
  <commentList>
    <comment ref="F4" authorId="0">
      <text>
        <r>
          <rPr>
            <b/>
            <sz val="9"/>
            <color indexed="81"/>
            <rFont val="Tahoma"/>
            <family val="2"/>
          </rPr>
          <t>Choose Metric Type and enter corresponding values</t>
        </r>
        <r>
          <rPr>
            <sz val="9"/>
            <color indexed="81"/>
            <rFont val="Tahoma"/>
            <family val="2"/>
          </rPr>
          <t xml:space="preserve">
- For "Event Counts" enter unique users per month and the total
  monthly count of the event of interest (e.g. clicks, page views)
- For "Averages" enter unique users per month and the
  expected average for the metric of interest. (e.g. if you're interested
  in total dollars spent per user and the total per user is $55, enter 55)
- For "Conversion Rate" enter unique users per month and the
  expected rate (e.g., if about 3% of users click your "Buy" button,
  enter "3%")</t>
        </r>
      </text>
    </comment>
    <comment ref="E6" authorId="0">
      <text>
        <r>
          <rPr>
            <sz val="9"/>
            <color indexed="81"/>
            <rFont val="Tahoma"/>
            <family val="2"/>
          </rPr>
          <t>Enter the number of unique users per month</t>
        </r>
      </text>
    </comment>
    <comment ref="E7" authorId="0">
      <text>
        <r>
          <rPr>
            <sz val="9"/>
            <color indexed="81"/>
            <rFont val="Tahoma"/>
            <family val="2"/>
          </rPr>
          <t>Enter the measurement called for in the label to the left here. You should enter the monthly total for measures such as clicks and page views.
You must type % after Rate entries due to the behavior of Excel conditional formatting. (Alternatively, you can type, e.g., .03 for 3%)</t>
        </r>
      </text>
    </comment>
    <comment ref="E9" authorId="0">
      <text>
        <r>
          <rPr>
            <sz val="9"/>
            <color indexed="81"/>
            <rFont val="Tahoma"/>
            <family val="2"/>
          </rPr>
          <t>Enter the percent change that you want to be able to detect between treatment and control. The larger this number, the fewer observations you will need for statistical significance. 
You must enter a number that meets your business requirements. For example, if you need Treatment to be at least 2% better than Control to justify launching a new feature, you will need to enter 2% or less here in order to calculate a sample size will meet your business requirements.</t>
        </r>
      </text>
    </comment>
    <comment ref="E10" authorId="0">
      <text>
        <r>
          <rPr>
            <sz val="9"/>
            <color indexed="81"/>
            <rFont val="Tahoma"/>
            <family val="2"/>
          </rPr>
          <t>Enter the percent of traffic to go to variant A. The percent for B will be automatically filled in to the right.</t>
        </r>
      </text>
    </comment>
    <comment ref="F10" authorId="0">
      <text>
        <r>
          <rPr>
            <sz val="9"/>
            <color indexed="81"/>
            <rFont val="Tahoma"/>
            <charset val="1"/>
          </rPr>
          <t>This cell is automatically updated when you change the cell to the left of it.</t>
        </r>
      </text>
    </comment>
    <comment ref="E11" authorId="0">
      <text>
        <r>
          <rPr>
            <sz val="9"/>
            <color indexed="81"/>
            <rFont val="Tahoma"/>
            <family val="2"/>
          </rPr>
          <t>Enter the standard deviation of the metric you have chosen. If you don't know the standard deviation, you can leave this cell blank or use the historical range displayed below to make an informed guess as to what the number will be.</t>
        </r>
      </text>
    </comment>
    <comment ref="E13" authorId="0">
      <text>
        <r>
          <rPr>
            <sz val="9"/>
            <color indexed="81"/>
            <rFont val="Tahoma"/>
            <charset val="1"/>
          </rPr>
          <t>The power of a test is the probability that the test will detect the % difference you entered above. 
80% Power is commonly used, but you have the option to choose a more conservative 90% or 95% power if you wish.</t>
        </r>
      </text>
    </comment>
    <comment ref="E15" authorId="0">
      <text>
        <r>
          <rPr>
            <sz val="9"/>
            <color indexed="81"/>
            <rFont val="Tahoma"/>
            <family val="2"/>
          </rPr>
          <t>This Cell is calculated from values you entered above. It displays the average value you can expect for the Control group for the OEC/Metric you have chosen.</t>
        </r>
      </text>
    </comment>
    <comment ref="D19" authorId="0">
      <text>
        <r>
          <rPr>
            <sz val="9"/>
            <color indexed="81"/>
            <rFont val="Tahoma"/>
            <family val="2"/>
          </rPr>
          <t>The columns to the right display the Standard Deviation you entered above plus the historical range of standard deviations for this metric, adjusted for the number of Unique Users you entered above.</t>
        </r>
      </text>
    </comment>
    <comment ref="E19" authorId="0">
      <text>
        <r>
          <rPr>
            <sz val="9"/>
            <color indexed="81"/>
            <rFont val="Tahoma"/>
            <family val="2"/>
          </rPr>
          <t>This cell contains the standard deviation entered above. If the Expected StdDev field above is blank, this cell and the two below it will also be blank.</t>
        </r>
      </text>
    </comment>
    <comment ref="D20" authorId="0">
      <text>
        <r>
          <rPr>
            <sz val="9"/>
            <color indexed="81"/>
            <rFont val="Tahoma"/>
            <family val="2"/>
          </rPr>
          <t>The columns to the right display the sample sizes required for detecting a significant difference between Treatment and Control for the different Standard Deviations presented immediately above.</t>
        </r>
      </text>
    </comment>
    <comment ref="D21" authorId="0">
      <text>
        <r>
          <rPr>
            <sz val="9"/>
            <color indexed="81"/>
            <rFont val="Tahoma"/>
            <family val="2"/>
          </rPr>
          <t>The columns to the right display the minium number of full days needed to collect a sufficiently large sample to achieve statistical significance.
Factors other than statistical significance should be considered in planning the length of your experiment:
    1) You should normally run an experiment for a minimum of 1 week to allow for 
        analyses of day of week effects
    2) You may need to run an experiment for 3-4 weeks to detect newness effects
        if end users' long term behavior is expected to differ from their immediate 
        response to the new features being tested.
    3) We recommend that experiments normally run no longer than 6 weeks, because
        uncontrolled external influences on user behavior can introduce response bias
        and/or variance.</t>
        </r>
      </text>
    </comment>
  </commentList>
</comments>
</file>

<file path=xl/sharedStrings.xml><?xml version="1.0" encoding="utf-8"?>
<sst xmlns="http://schemas.openxmlformats.org/spreadsheetml/2006/main" count="52" uniqueCount="46">
  <si>
    <t>Delta =</t>
  </si>
  <si>
    <t>OEC/Metric Type</t>
  </si>
  <si>
    <t>Min</t>
  </si>
  <si>
    <t>Max</t>
  </si>
  <si>
    <t>Historical Range</t>
  </si>
  <si>
    <t>High</t>
  </si>
  <si>
    <t>StdDev</t>
  </si>
  <si>
    <t>Expected StdDev (if known)</t>
  </si>
  <si>
    <t>Expected</t>
  </si>
  <si>
    <t>Coefficients of Variation</t>
  </si>
  <si>
    <t>Day</t>
  </si>
  <si>
    <t>Required Sample Size</t>
  </si>
  <si>
    <t>Input 1</t>
  </si>
  <si>
    <t>Input 2</t>
  </si>
  <si>
    <t>Selection</t>
  </si>
  <si>
    <t>Week</t>
  </si>
  <si>
    <t>Month</t>
  </si>
  <si>
    <t>Time</t>
  </si>
  <si>
    <t>Experiment Run Time (days)</t>
  </si>
  <si>
    <t>Divisor</t>
  </si>
  <si>
    <t>Power to detect (80% default)</t>
  </si>
  <si>
    <t>Metric Type Dropdown Data</t>
  </si>
  <si>
    <t>Time Period Dropdown Data</t>
  </si>
  <si>
    <t>Power Dropdown Data</t>
  </si>
  <si>
    <t xml:space="preserve">                  ower Calculator</t>
  </si>
  <si>
    <t xml:space="preserve">% difference to detect  </t>
  </si>
  <si>
    <t>% traffic split to A,B</t>
  </si>
  <si>
    <t xml:space="preserve">  For A/B Tests</t>
  </si>
  <si>
    <t>Index</t>
  </si>
  <si>
    <t>Type</t>
  </si>
  <si>
    <t>Non-binary</t>
  </si>
  <si>
    <t>Binary</t>
  </si>
  <si>
    <t>OEC/Metric</t>
  </si>
  <si>
    <t>4*(1.96+NORM.S.INV(p))^2</t>
  </si>
  <si>
    <t>OEC/Metric Expected Average</t>
  </si>
  <si>
    <t>Expected Average</t>
  </si>
  <si>
    <t>Conversion Rate (e.g. Clicks(%) per user)</t>
  </si>
  <si>
    <t xml:space="preserve">Hover mouse cursor over the red triangles to view help text  </t>
  </si>
  <si>
    <t>Unique Users per Month</t>
  </si>
  <si>
    <t>Rate (must type % after digits)</t>
  </si>
  <si>
    <t>Send feedback and questions to exp-fb@microsoft.com, subject: PowerCalc2</t>
  </si>
  <si>
    <t>Your metric choice above will change the number formats of the cells below. Ignore all cells until you've entered new data into the light gray input cells.</t>
  </si>
  <si>
    <t>Total Events for all users</t>
  </si>
  <si>
    <t>Low</t>
  </si>
  <si>
    <t>Event Counts (e.g. Clicks, Pageviews)</t>
  </si>
  <si>
    <t>Averages (Must Enter Expected Average)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</si>
</sst>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_);_(* \(#,##0\);_(* &quot;-&quot;??_);_(@_)"/>
    <numFmt numFmtId="165" formatCode="0.0000"/>
    <numFmt numFmtId="166" formatCode="0.0%"/>
    <numFmt numFmtId="167" formatCode="0.000000000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sz val="10"/>
      <color theme="1"/>
      <name val="Calibri"/>
      <family val="2"/>
      <scheme val="minor"/>
    </font>
    <font>
      <i/>
      <sz val="10"/>
      <color theme="1"/>
      <name val="Calibri"/>
      <family val="2"/>
      <scheme val="minor"/>
    </font>
    <font>
      <i/>
      <sz val="9"/>
      <color theme="1"/>
      <name val="Calibri"/>
      <family val="2"/>
      <scheme val="minor"/>
    </font>
    <font>
      <sz val="28"/>
      <color theme="1"/>
      <name val="Calibri"/>
      <family val="2"/>
      <scheme val="minor"/>
    </font>
    <font>
      <b/>
      <sz val="12"/>
      <color theme="1"/>
      <name val="Calibri"/>
      <family val="2"/>
      <scheme val="minor"/>
    </font>
    <font>
      <sz val="11"/>
      <color rgb="FF000000"/>
      <name val="Calibri"/>
      <family val="2"/>
    </font>
    <font>
      <sz val="9"/>
      <color indexed="81"/>
      <name val="Tahoma"/>
      <charset val="1"/>
    </font>
    <font>
      <sz val="9"/>
      <color indexed="81"/>
      <name val="Tahoma"/>
      <family val="2"/>
    </font>
    <font>
      <b/>
      <i/>
      <sz val="11"/>
      <name val="Calibri"/>
      <family val="2"/>
      <scheme val="minor"/>
    </font>
    <font>
      <b/>
      <sz val="9"/>
      <color indexed="81"/>
      <name val="Tahoma"/>
      <family val="2"/>
    </font>
  </fonts>
  <fills count="6">
    <fill>
      <patternFill patternType="none"/>
    </fill>
    <fill>
      <patternFill patternType="gray125"/>
    </fill>
    <fill>
      <gradientFill type="path" left="0.5" right="0.5" top="0.5" bottom="0.5">
        <stop position="0">
          <color theme="0"/>
        </stop>
        <stop position="1">
          <color theme="0" tint="-0.1490218817712943"/>
        </stop>
      </gradientFill>
    </fill>
    <fill>
      <patternFill patternType="solid">
        <fgColor theme="4" tint="0.59996337778862885"/>
        <bgColor indexed="64"/>
      </patternFill>
    </fill>
    <fill>
      <patternFill patternType="solid">
        <fgColor theme="6" tint="0.39994506668294322"/>
        <bgColor auto="1"/>
      </patternFill>
    </fill>
    <fill>
      <patternFill patternType="solid">
        <fgColor rgb="FFB8E4E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auto="1"/>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04">
    <xf numFmtId="0" fontId="0" fillId="0" borderId="0" xfId="0"/>
    <xf numFmtId="0" fontId="0" fillId="0" borderId="0" xfId="0"/>
    <xf numFmtId="0" fontId="0" fillId="0" borderId="0" xfId="0"/>
    <xf numFmtId="0" fontId="0" fillId="0" borderId="0" xfId="0" applyBorder="1"/>
    <xf numFmtId="0" fontId="2" fillId="0" borderId="0" xfId="0" applyFont="1"/>
    <xf numFmtId="0" fontId="0" fillId="0" borderId="0" xfId="0" quotePrefix="1"/>
    <xf numFmtId="0" fontId="0" fillId="0" borderId="0" xfId="0"/>
    <xf numFmtId="165" fontId="0" fillId="0" borderId="0" xfId="0" applyNumberFormat="1"/>
    <xf numFmtId="0" fontId="3" fillId="3" borderId="0" xfId="0" applyFont="1" applyFill="1"/>
    <xf numFmtId="0" fontId="0" fillId="3" borderId="0" xfId="0" applyFill="1"/>
    <xf numFmtId="0" fontId="0" fillId="0" borderId="0" xfId="0" applyAlignment="1">
      <alignment horizontal="right"/>
    </xf>
    <xf numFmtId="165" fontId="0" fillId="0" borderId="7" xfId="0" applyNumberFormat="1" applyBorder="1"/>
    <xf numFmtId="165" fontId="0" fillId="0" borderId="0" xfId="0" applyNumberFormat="1" applyBorder="1"/>
    <xf numFmtId="165" fontId="0" fillId="0" borderId="2" xfId="0" applyNumberFormat="1" applyBorder="1"/>
    <xf numFmtId="0" fontId="0" fillId="0" borderId="7" xfId="0" applyBorder="1" applyAlignment="1">
      <alignment horizontal="center"/>
    </xf>
    <xf numFmtId="0" fontId="0" fillId="0" borderId="11" xfId="0" applyBorder="1"/>
    <xf numFmtId="0" fontId="0" fillId="0" borderId="12" xfId="0" applyBorder="1"/>
    <xf numFmtId="0" fontId="2" fillId="0" borderId="10" xfId="0" applyFont="1" applyBorder="1"/>
    <xf numFmtId="0" fontId="0" fillId="0" borderId="10" xfId="0" applyFont="1" applyBorder="1"/>
    <xf numFmtId="0" fontId="0" fillId="0" borderId="8" xfId="0" applyFont="1" applyBorder="1"/>
    <xf numFmtId="0" fontId="0" fillId="0" borderId="4" xfId="0" applyFont="1" applyBorder="1"/>
    <xf numFmtId="0" fontId="2" fillId="0" borderId="6" xfId="0" applyFont="1" applyBorder="1"/>
    <xf numFmtId="0" fontId="0" fillId="0" borderId="0" xfId="0" applyAlignment="1">
      <alignment horizontal="center"/>
    </xf>
    <xf numFmtId="0" fontId="0" fillId="0" borderId="12" xfId="0" applyBorder="1" applyAlignment="1">
      <alignment horizontal="center"/>
    </xf>
    <xf numFmtId="0" fontId="0" fillId="0" borderId="0" xfId="0" applyBorder="1" applyAlignment="1">
      <alignment horizontal="center"/>
    </xf>
    <xf numFmtId="0" fontId="2" fillId="0" borderId="1" xfId="0" applyFont="1" applyFill="1" applyBorder="1" applyAlignment="1">
      <alignment horizontal="center"/>
    </xf>
    <xf numFmtId="0" fontId="2" fillId="0" borderId="1" xfId="0" applyFont="1" applyBorder="1"/>
    <xf numFmtId="0" fontId="0" fillId="0" borderId="4" xfId="0" applyBorder="1" applyAlignment="1">
      <alignment horizontal="center"/>
    </xf>
    <xf numFmtId="0" fontId="0" fillId="0" borderId="5" xfId="0" applyBorder="1" applyAlignment="1">
      <alignment horizontal="center"/>
    </xf>
    <xf numFmtId="0" fontId="0" fillId="0" borderId="5" xfId="0" applyFont="1" applyBorder="1"/>
    <xf numFmtId="0" fontId="2" fillId="5" borderId="8" xfId="0" applyFont="1" applyFill="1" applyBorder="1" applyAlignment="1">
      <alignment horizontal="center"/>
    </xf>
    <xf numFmtId="0" fontId="2" fillId="5" borderId="11" xfId="0" applyFont="1" applyFill="1" applyBorder="1" applyAlignment="1">
      <alignment horizontal="left"/>
    </xf>
    <xf numFmtId="0" fontId="2" fillId="5" borderId="6" xfId="0" applyFont="1" applyFill="1" applyBorder="1" applyAlignment="1">
      <alignment horizontal="left"/>
    </xf>
    <xf numFmtId="0" fontId="2" fillId="5" borderId="8" xfId="0" applyFont="1" applyFill="1" applyBorder="1" applyAlignment="1">
      <alignment horizontal="left"/>
    </xf>
    <xf numFmtId="9" fontId="4" fillId="4" borderId="1" xfId="0" applyNumberFormat="1" applyFont="1" applyFill="1" applyBorder="1" applyAlignment="1">
      <alignment horizontal="center" vertical="center"/>
    </xf>
    <xf numFmtId="0" fontId="2" fillId="5" borderId="12" xfId="0" applyFont="1" applyFill="1" applyBorder="1" applyAlignment="1">
      <alignment horizontal="center"/>
    </xf>
    <xf numFmtId="0" fontId="2" fillId="5" borderId="14" xfId="0" applyFont="1" applyFill="1" applyBorder="1" applyAlignment="1">
      <alignment horizontal="center"/>
    </xf>
    <xf numFmtId="0" fontId="2" fillId="5" borderId="15" xfId="0" applyFont="1" applyFill="1" applyBorder="1" applyAlignment="1">
      <alignment horizontal="center"/>
    </xf>
    <xf numFmtId="0" fontId="0" fillId="3" borderId="0" xfId="0" quotePrefix="1" applyFill="1"/>
    <xf numFmtId="0" fontId="0" fillId="3" borderId="0" xfId="0" applyFill="1" applyAlignment="1">
      <alignment horizontal="right"/>
    </xf>
    <xf numFmtId="164" fontId="0" fillId="4" borderId="1" xfId="1" applyNumberFormat="1" applyFont="1" applyFill="1" applyBorder="1"/>
    <xf numFmtId="0" fontId="2" fillId="5" borderId="13" xfId="0" applyFont="1" applyFill="1" applyBorder="1" applyAlignment="1">
      <alignment horizontal="center"/>
    </xf>
    <xf numFmtId="164" fontId="0" fillId="4" borderId="1" xfId="1" applyNumberFormat="1" applyFont="1" applyFill="1" applyBorder="1" applyAlignment="1">
      <alignment horizontal="center"/>
    </xf>
    <xf numFmtId="0" fontId="7" fillId="3" borderId="10" xfId="0" applyFont="1" applyFill="1" applyBorder="1" applyAlignment="1">
      <alignment vertical="center"/>
    </xf>
    <xf numFmtId="0" fontId="8" fillId="3" borderId="10" xfId="0" applyFont="1" applyFill="1" applyBorder="1" applyAlignment="1">
      <alignment horizontal="left" vertical="center"/>
    </xf>
    <xf numFmtId="2" fontId="0" fillId="4" borderId="5" xfId="0" applyNumberFormat="1" applyFont="1" applyFill="1" applyBorder="1" applyAlignment="1">
      <alignment horizontal="right"/>
    </xf>
    <xf numFmtId="164" fontId="0" fillId="4" borderId="1" xfId="1" applyNumberFormat="1" applyFont="1" applyFill="1" applyBorder="1" applyAlignment="1">
      <alignment horizontal="right"/>
    </xf>
    <xf numFmtId="37" fontId="0" fillId="4" borderId="1" xfId="1" applyNumberFormat="1" applyFont="1" applyFill="1" applyBorder="1" applyAlignment="1">
      <alignment horizontal="right"/>
    </xf>
    <xf numFmtId="2" fontId="0" fillId="4" borderId="1" xfId="0" applyNumberFormat="1" applyFill="1" applyBorder="1" applyAlignment="1">
      <alignment horizontal="right"/>
    </xf>
    <xf numFmtId="0" fontId="0" fillId="3" borderId="7" xfId="0" applyFill="1" applyBorder="1"/>
    <xf numFmtId="0" fontId="0" fillId="3" borderId="12" xfId="0" applyFill="1" applyBorder="1"/>
    <xf numFmtId="0" fontId="0" fillId="3" borderId="9" xfId="0" applyFill="1" applyBorder="1"/>
    <xf numFmtId="0" fontId="0" fillId="3" borderId="13" xfId="0" applyFill="1" applyBorder="1"/>
    <xf numFmtId="0" fontId="0" fillId="3" borderId="0" xfId="0" applyFill="1" applyBorder="1"/>
    <xf numFmtId="0" fontId="5" fillId="3" borderId="13" xfId="0" applyFont="1" applyFill="1" applyBorder="1" applyAlignment="1">
      <alignment vertical="top"/>
    </xf>
    <xf numFmtId="0" fontId="0" fillId="3" borderId="2" xfId="0" applyFill="1" applyBorder="1"/>
    <xf numFmtId="3" fontId="0" fillId="3" borderId="7" xfId="0" applyNumberFormat="1" applyFill="1" applyBorder="1"/>
    <xf numFmtId="0" fontId="2" fillId="3" borderId="0" xfId="0" applyFont="1" applyFill="1" applyBorder="1"/>
    <xf numFmtId="0" fontId="0" fillId="3" borderId="0" xfId="0" applyFill="1" applyBorder="1" applyAlignment="1">
      <alignment horizontal="left"/>
    </xf>
    <xf numFmtId="0" fontId="2" fillId="3" borderId="10" xfId="0" applyFont="1" applyFill="1" applyBorder="1"/>
    <xf numFmtId="0" fontId="0" fillId="3" borderId="10" xfId="0" applyFill="1" applyBorder="1"/>
    <xf numFmtId="0" fontId="0" fillId="3" borderId="8" xfId="0" applyFill="1" applyBorder="1"/>
    <xf numFmtId="0" fontId="4" fillId="2" borderId="1" xfId="0" applyFont="1" applyFill="1" applyBorder="1" applyAlignment="1" applyProtection="1">
      <alignment horizontal="center" vertical="center"/>
      <protection locked="0"/>
    </xf>
    <xf numFmtId="9" fontId="4" fillId="2" borderId="1" xfId="2" applyNumberFormat="1" applyFont="1" applyFill="1" applyBorder="1" applyAlignment="1" applyProtection="1">
      <alignment horizontal="center" vertical="center"/>
      <protection locked="0"/>
    </xf>
    <xf numFmtId="166" fontId="4" fillId="2" borderId="1" xfId="2" applyNumberFormat="1" applyFont="1" applyFill="1" applyBorder="1" applyAlignment="1" applyProtection="1">
      <alignment horizontal="center" vertical="center"/>
      <protection locked="0"/>
    </xf>
    <xf numFmtId="3" fontId="4" fillId="2" borderId="1" xfId="0" applyNumberFormat="1" applyFont="1" applyFill="1" applyBorder="1" applyAlignment="1" applyProtection="1">
      <alignment horizontal="center" vertical="center"/>
      <protection locked="0"/>
    </xf>
    <xf numFmtId="0" fontId="2" fillId="5" borderId="1" xfId="0" applyFont="1" applyFill="1" applyBorder="1" applyAlignment="1">
      <alignment horizontal="center"/>
    </xf>
    <xf numFmtId="167" fontId="9" fillId="0" borderId="3" xfId="0" applyNumberFormat="1" applyFont="1" applyBorder="1" applyAlignment="1">
      <alignment horizontal="right"/>
    </xf>
    <xf numFmtId="167" fontId="9" fillId="0" borderId="4" xfId="0" applyNumberFormat="1" applyFont="1" applyBorder="1" applyAlignment="1">
      <alignment horizontal="right"/>
    </xf>
    <xf numFmtId="167" fontId="9" fillId="0" borderId="5" xfId="0" applyNumberFormat="1" applyFont="1" applyBorder="1" applyAlignment="1">
      <alignment horizontal="right"/>
    </xf>
    <xf numFmtId="9" fontId="0" fillId="0" borderId="4" xfId="0" applyNumberFormat="1" applyFont="1" applyBorder="1" applyAlignment="1">
      <alignment horizontal="center"/>
    </xf>
    <xf numFmtId="9" fontId="0" fillId="0" borderId="5" xfId="0" applyNumberFormat="1" applyFont="1" applyBorder="1" applyAlignment="1">
      <alignment horizontal="center"/>
    </xf>
    <xf numFmtId="0" fontId="5" fillId="3" borderId="0" xfId="0" applyFont="1" applyFill="1" applyBorder="1" applyAlignment="1">
      <alignment vertical="top"/>
    </xf>
    <xf numFmtId="0" fontId="2" fillId="3" borderId="0" xfId="0" applyFont="1" applyFill="1" applyBorder="1" applyAlignment="1">
      <alignment horizontal="left"/>
    </xf>
    <xf numFmtId="0" fontId="0" fillId="3" borderId="11" xfId="0" applyFill="1" applyBorder="1"/>
    <xf numFmtId="165" fontId="0" fillId="4" borderId="1" xfId="0" applyNumberFormat="1" applyFill="1" applyBorder="1" applyAlignment="1">
      <alignment horizontal="center"/>
    </xf>
    <xf numFmtId="165" fontId="0" fillId="0" borderId="13" xfId="0" applyNumberFormat="1" applyBorder="1"/>
    <xf numFmtId="0" fontId="0" fillId="0" borderId="0" xfId="0" applyFont="1" applyBorder="1"/>
    <xf numFmtId="0" fontId="0" fillId="0" borderId="7" xfId="0" applyFont="1" applyBorder="1"/>
    <xf numFmtId="0" fontId="6" fillId="3" borderId="0" xfId="0" applyFont="1" applyFill="1" applyAlignment="1">
      <alignment wrapText="1"/>
    </xf>
    <xf numFmtId="10" fontId="0" fillId="3" borderId="0" xfId="0" applyNumberFormat="1" applyFill="1"/>
    <xf numFmtId="0" fontId="2" fillId="0" borderId="0" xfId="0" applyFont="1" applyBorder="1" applyAlignment="1">
      <alignment horizontal="center" wrapText="1"/>
    </xf>
    <xf numFmtId="0" fontId="2" fillId="0" borderId="2"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8" xfId="0" applyBorder="1" applyAlignment="1">
      <alignment horizontal="center"/>
    </xf>
    <xf numFmtId="0" fontId="2" fillId="0" borderId="0" xfId="0" applyFont="1" applyBorder="1" applyAlignment="1">
      <alignment horizontal="right"/>
    </xf>
    <xf numFmtId="0" fontId="2" fillId="0" borderId="2" xfId="0" applyFont="1" applyBorder="1" applyAlignment="1">
      <alignment horizontal="right"/>
    </xf>
    <xf numFmtId="0" fontId="0" fillId="0" borderId="11" xfId="0" applyFont="1" applyBorder="1"/>
    <xf numFmtId="0" fontId="0" fillId="0" borderId="12" xfId="0" applyFont="1" applyBorder="1"/>
    <xf numFmtId="165" fontId="0" fillId="0" borderId="12" xfId="0" applyNumberFormat="1" applyBorder="1"/>
    <xf numFmtId="165" fontId="0" fillId="0" borderId="9" xfId="0" applyNumberFormat="1" applyBorder="1"/>
    <xf numFmtId="0" fontId="0" fillId="0" borderId="10" xfId="0" applyBorder="1"/>
    <xf numFmtId="0" fontId="0" fillId="0" borderId="8" xfId="0" applyBorder="1"/>
    <xf numFmtId="0" fontId="0" fillId="0" borderId="7" xfId="0" applyFont="1" applyFill="1" applyBorder="1"/>
    <xf numFmtId="0" fontId="12" fillId="3" borderId="0" xfId="0" applyFont="1" applyFill="1" applyBorder="1" applyAlignment="1">
      <alignment horizontal="center"/>
    </xf>
    <xf numFmtId="0" fontId="0" fillId="3" borderId="0" xfId="0" applyFill="1" applyAlignment="1">
      <alignment wrapText="1"/>
    </xf>
    <xf numFmtId="0" fontId="2" fillId="3" borderId="0" xfId="0" applyFont="1" applyFill="1" applyBorder="1" applyAlignment="1">
      <alignment horizontal="left"/>
    </xf>
    <xf numFmtId="0" fontId="2" fillId="3" borderId="2" xfId="0" applyFont="1" applyFill="1" applyBorder="1" applyAlignment="1">
      <alignment horizontal="left"/>
    </xf>
    <xf numFmtId="0" fontId="12" fillId="3" borderId="0" xfId="0" applyFont="1" applyFill="1" applyBorder="1" applyAlignment="1">
      <alignment horizontal="center"/>
    </xf>
    <xf numFmtId="0" fontId="6" fillId="3" borderId="0" xfId="0" applyFont="1" applyFill="1" applyAlignment="1">
      <alignment horizontal="left" vertical="center" wrapText="1"/>
    </xf>
    <xf numFmtId="0" fontId="8" fillId="5" borderId="0" xfId="0" applyFont="1" applyFill="1" applyBorder="1" applyAlignment="1">
      <alignment horizontal="center"/>
    </xf>
    <xf numFmtId="0" fontId="2" fillId="0" borderId="12" xfId="0" applyFont="1" applyBorder="1" applyAlignment="1">
      <alignment horizontal="left"/>
    </xf>
    <xf numFmtId="0" fontId="2" fillId="0" borderId="9" xfId="0" applyFont="1" applyBorder="1" applyAlignment="1">
      <alignment horizontal="left"/>
    </xf>
  </cellXfs>
  <cellStyles count="3">
    <cellStyle name="Comma" xfId="1" builtinId="3"/>
    <cellStyle name="Normal" xfId="0" builtinId="0"/>
    <cellStyle name="Percent" xfId="2" builtinId="5"/>
  </cellStyles>
  <dxfs count="14">
    <dxf>
      <border>
        <left/>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3" formatCode="#,##0"/>
    </dxf>
    <dxf>
      <numFmt numFmtId="2" formatCode="0.00"/>
    </dxf>
    <dxf>
      <numFmt numFmtId="14" formatCode="0.00%"/>
    </dxf>
    <dxf>
      <font>
        <color theme="0" tint="-0.34998626667073579"/>
      </font>
      <fill>
        <patternFill>
          <bgColor theme="4" tint="0.59996337778862885"/>
        </patternFill>
      </fill>
      <border>
        <left/>
        <right/>
        <top style="thin">
          <color theme="0" tint="-0.34998626667073579"/>
        </top>
        <vertical/>
        <horizontal/>
      </border>
    </dxf>
    <dxf>
      <font>
        <color theme="0" tint="-0.34998626667073579"/>
      </font>
      <fill>
        <patternFill>
          <bgColor theme="4" tint="0.59996337778862885"/>
        </patternFill>
      </fill>
      <border>
        <left style="thin">
          <color theme="0" tint="-0.34998626667073579"/>
        </left>
        <right style="thin">
          <color theme="0" tint="-0.34998626667073579"/>
        </right>
        <top style="thin">
          <color auto="1"/>
        </top>
        <bottom style="thin">
          <color auto="1"/>
        </bottom>
        <vertical/>
        <horizontal/>
      </border>
    </dxf>
    <dxf>
      <font>
        <color theme="0" tint="-0.34998626667073579"/>
      </font>
      <fill>
        <patternFill>
          <bgColor theme="4" tint="0.59996337778862885"/>
        </patternFill>
      </fill>
      <border>
        <left style="thin">
          <color theme="0" tint="-0.34998626667073579"/>
        </left>
        <right/>
        <top style="thin">
          <color theme="0" tint="-0.34998626667073579"/>
        </top>
        <vertical/>
        <horizontal/>
      </border>
    </dxf>
    <dxf>
      <font>
        <color theme="0" tint="-0.24994659260841701"/>
      </font>
      <fill>
        <patternFill>
          <bgColor theme="4"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4" tint="0.59996337778862885"/>
      </font>
    </dxf>
    <dxf>
      <font>
        <color theme="0" tint="-0.24994659260841701"/>
      </font>
      <fill>
        <patternFill>
          <bgColor theme="4" tint="0.59996337778862885"/>
        </patternFill>
      </fill>
      <border>
        <left style="thin">
          <color theme="0" tint="-0.34998626667073579"/>
        </left>
        <right style="thin">
          <color theme="0" tint="-0.34998626667073579"/>
        </right>
        <top style="thin">
          <color auto="1"/>
        </top>
        <bottom style="thin">
          <color theme="0" tint="-0.34998626667073579"/>
        </bottom>
        <vertical/>
        <horizontal/>
      </border>
    </dxf>
    <dxf>
      <font>
        <color theme="0" tint="-0.34998626667073579"/>
      </font>
    </dxf>
    <dxf>
      <font>
        <color theme="4" tint="0.59996337778862885"/>
      </font>
      <fill>
        <patternFill>
          <bgColor theme="4" tint="0.59996337778862885"/>
        </patternFill>
      </fill>
      <border>
        <left/>
        <right/>
        <top/>
        <bottom/>
        <vertical/>
        <horizontal/>
      </border>
    </dxf>
  </dxfs>
  <tableStyles count="0" defaultTableStyle="TableStyleMedium2" defaultPivotStyle="PivotStyleLight16"/>
  <colors>
    <mruColors>
      <color rgb="FF344FD4"/>
      <color rgb="FF1A3D68"/>
      <color rgb="FFB8E4E3"/>
      <color rgb="FFD7E5F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Drop" dropStyle="combo" dx="16" fmlaLink="data!$A$7" fmlaRange="data!$C$7:$C$9" noThreeD="1" val="0"/>
</file>

<file path=xl/ctrlProps/ctrlProp2.xml><?xml version="1.0" encoding="utf-8"?>
<formControlPr xmlns="http://schemas.microsoft.com/office/spreadsheetml/2009/9/main" objectType="Drop" dropStyle="combo" dx="16" fmlaLink="data!$N$6" fmlaRange="data!$O$6:$O$8" noThreeD="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85725</xdr:rowOff>
    </xdr:from>
    <xdr:to>
      <xdr:col>3</xdr:col>
      <xdr:colOff>76318</xdr:colOff>
      <xdr:row>1</xdr:row>
      <xdr:rowOff>165082</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5"/>
          <a:ext cx="914518" cy="841357"/>
        </a:xfrm>
        <a:prstGeom prst="rect">
          <a:avLst/>
        </a:prstGeom>
      </xdr:spPr>
    </xdr:pic>
    <xdr:clientData/>
  </xdr:twoCellAnchor>
  <xdr:twoCellAnchor editAs="oneCell">
    <xdr:from>
      <xdr:col>6</xdr:col>
      <xdr:colOff>180975</xdr:colOff>
      <xdr:row>22</xdr:row>
      <xdr:rowOff>47625</xdr:rowOff>
    </xdr:from>
    <xdr:to>
      <xdr:col>6</xdr:col>
      <xdr:colOff>276238</xdr:colOff>
      <xdr:row>22</xdr:row>
      <xdr:rowOff>142888</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14850" y="5191125"/>
          <a:ext cx="95263" cy="9526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3</xdr:row>
          <xdr:rowOff>9525</xdr:rowOff>
        </xdr:from>
        <xdr:to>
          <xdr:col>5</xdr:col>
          <xdr:colOff>1066800</xdr:colOff>
          <xdr:row>4</xdr:row>
          <xdr:rowOff>47625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1066800</xdr:colOff>
          <xdr:row>13</xdr:row>
          <xdr:rowOff>0</xdr:rowOff>
        </xdr:to>
        <xdr:sp macro="" textlink="">
          <xdr:nvSpPr>
            <xdr:cNvPr id="1029" name="Drop Down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85725</xdr:colOff>
      <xdr:row>0</xdr:row>
      <xdr:rowOff>0</xdr:rowOff>
    </xdr:from>
    <xdr:to>
      <xdr:col>12</xdr:col>
      <xdr:colOff>46944</xdr:colOff>
      <xdr:row>26</xdr:row>
      <xdr:rowOff>142138</xdr:rowOff>
    </xdr:to>
    <xdr:pic>
      <xdr:nvPicPr>
        <xdr:cNvPr id="4" name="Picture 3"/>
        <xdr:cNvPicPr>
          <a:picLocks noChangeAspect="1"/>
        </xdr:cNvPicPr>
      </xdr:nvPicPr>
      <xdr:blipFill>
        <a:blip xmlns:r="http://schemas.openxmlformats.org/officeDocument/2006/relationships" r:embed="rId1"/>
        <a:stretch>
          <a:fillRect/>
        </a:stretch>
      </xdr:blipFill>
      <xdr:spPr>
        <a:xfrm>
          <a:off x="4314825" y="0"/>
          <a:ext cx="5447619" cy="5895238"/>
        </a:xfrm>
        <a:prstGeom prst="rect">
          <a:avLst/>
        </a:prstGeom>
      </xdr:spPr>
    </xdr:pic>
    <xdr:clientData/>
  </xdr:twoCellAnchor>
  <xdr:twoCellAnchor>
    <xdr:from>
      <xdr:col>0</xdr:col>
      <xdr:colOff>9525</xdr:colOff>
      <xdr:row>1</xdr:row>
      <xdr:rowOff>38100</xdr:rowOff>
    </xdr:from>
    <xdr:to>
      <xdr:col>3</xdr:col>
      <xdr:colOff>20955</xdr:colOff>
      <xdr:row>2</xdr:row>
      <xdr:rowOff>161925</xdr:rowOff>
    </xdr:to>
    <xdr:sp macro="" textlink="">
      <xdr:nvSpPr>
        <xdr:cNvPr id="5" name="TextBox 4"/>
        <xdr:cNvSpPr txBox="1"/>
      </xdr:nvSpPr>
      <xdr:spPr>
        <a:xfrm>
          <a:off x="9525" y="800100"/>
          <a:ext cx="384048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buFont typeface="+mj-lt"/>
            <a:buAutoNum type="arabicPeriod"/>
          </a:pPr>
          <a:r>
            <a:rPr lang="en-US" sz="1100" baseline="0"/>
            <a:t>Choose a metric type from this dropdown</a:t>
          </a:r>
          <a:endParaRPr lang="en-US" sz="1100"/>
        </a:p>
      </xdr:txBody>
    </xdr:sp>
    <xdr:clientData/>
  </xdr:twoCellAnchor>
  <xdr:twoCellAnchor>
    <xdr:from>
      <xdr:col>3</xdr:col>
      <xdr:colOff>20955</xdr:colOff>
      <xdr:row>2</xdr:row>
      <xdr:rowOff>14288</xdr:rowOff>
    </xdr:from>
    <xdr:to>
      <xdr:col>6</xdr:col>
      <xdr:colOff>323850</xdr:colOff>
      <xdr:row>3</xdr:row>
      <xdr:rowOff>66675</xdr:rowOff>
    </xdr:to>
    <xdr:cxnSp macro="">
      <xdr:nvCxnSpPr>
        <xdr:cNvPr id="8" name="Straight Arrow Connector 7"/>
        <xdr:cNvCxnSpPr>
          <a:stCxn id="5" idx="3"/>
        </xdr:cNvCxnSpPr>
      </xdr:nvCxnSpPr>
      <xdr:spPr>
        <a:xfrm>
          <a:off x="3850005" y="947738"/>
          <a:ext cx="2131695" cy="252412"/>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1</xdr:row>
      <xdr:rowOff>95249</xdr:rowOff>
    </xdr:from>
    <xdr:to>
      <xdr:col>18</xdr:col>
      <xdr:colOff>354330</xdr:colOff>
      <xdr:row>3</xdr:row>
      <xdr:rowOff>171449</xdr:rowOff>
    </xdr:to>
    <xdr:sp macro="" textlink="">
      <xdr:nvSpPr>
        <xdr:cNvPr id="17" name="TextBox 16"/>
        <xdr:cNvSpPr txBox="1"/>
      </xdr:nvSpPr>
      <xdr:spPr>
        <a:xfrm>
          <a:off x="9486900" y="857249"/>
          <a:ext cx="3840480" cy="44767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228600" marR="0" lvl="0" indent="-228600" defTabSz="914400" eaLnBrk="1" fontAlgn="auto" latinLnBrk="0" hangingPunct="1">
            <a:lnSpc>
              <a:spcPct val="100000"/>
            </a:lnSpc>
            <a:spcBef>
              <a:spcPts val="0"/>
            </a:spcBef>
            <a:spcAft>
              <a:spcPts val="0"/>
            </a:spcAft>
            <a:buClrTx/>
            <a:buSzTx/>
            <a:buFont typeface="+mj-lt"/>
            <a:buAutoNum type="arabicPeriod" startAt="2"/>
            <a:tabLst/>
            <a:defRPr/>
          </a:pPr>
          <a:r>
            <a:rPr kumimoji="0" lang="en-US" sz="1100" b="0" i="0" u="none" strike="noStrike" kern="0" cap="none" spc="0" normalizeH="0" baseline="0" noProof="0" smtClean="0">
              <a:ln>
                <a:noFill/>
              </a:ln>
              <a:solidFill>
                <a:sysClr val="windowText" lastClr="000000"/>
              </a:solidFill>
              <a:effectLst/>
              <a:uLnTx/>
              <a:uFillTx/>
              <a:latin typeface="Calibri"/>
              <a:ea typeface="+mn-ea"/>
              <a:cs typeface="+mn-cs"/>
            </a:rPr>
            <a:t>Enter the number of unique users per month that will be measured using this metric</a:t>
          </a:r>
        </a:p>
      </xdr:txBody>
    </xdr:sp>
    <xdr:clientData/>
  </xdr:twoCellAnchor>
  <xdr:twoCellAnchor>
    <xdr:from>
      <xdr:col>8</xdr:col>
      <xdr:colOff>228602</xdr:colOff>
      <xdr:row>2</xdr:row>
      <xdr:rowOff>147637</xdr:rowOff>
    </xdr:from>
    <xdr:to>
      <xdr:col>12</xdr:col>
      <xdr:colOff>171450</xdr:colOff>
      <xdr:row>5</xdr:row>
      <xdr:rowOff>85725</xdr:rowOff>
    </xdr:to>
    <xdr:cxnSp macro="">
      <xdr:nvCxnSpPr>
        <xdr:cNvPr id="21" name="Straight Arrow Connector 20"/>
        <xdr:cNvCxnSpPr>
          <a:stCxn id="17" idx="1"/>
        </xdr:cNvCxnSpPr>
      </xdr:nvCxnSpPr>
      <xdr:spPr>
        <a:xfrm flipH="1">
          <a:off x="7105652" y="1081087"/>
          <a:ext cx="2381248" cy="1023938"/>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4</xdr:row>
      <xdr:rowOff>209551</xdr:rowOff>
    </xdr:from>
    <xdr:to>
      <xdr:col>18</xdr:col>
      <xdr:colOff>354330</xdr:colOff>
      <xdr:row>6</xdr:row>
      <xdr:rowOff>123826</xdr:rowOff>
    </xdr:to>
    <xdr:sp macro="" textlink="">
      <xdr:nvSpPr>
        <xdr:cNvPr id="28" name="TextBox 27"/>
        <xdr:cNvSpPr txBox="1"/>
      </xdr:nvSpPr>
      <xdr:spPr>
        <a:xfrm>
          <a:off x="9486900" y="1533526"/>
          <a:ext cx="3840480" cy="8001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228600" marR="0" lvl="0" indent="-228600" defTabSz="914400" eaLnBrk="1" fontAlgn="auto" latinLnBrk="0" hangingPunct="1">
            <a:lnSpc>
              <a:spcPct val="100000"/>
            </a:lnSpc>
            <a:spcBef>
              <a:spcPts val="0"/>
            </a:spcBef>
            <a:spcAft>
              <a:spcPts val="0"/>
            </a:spcAft>
            <a:buClrTx/>
            <a:buSzTx/>
            <a:buFont typeface="+mj-lt"/>
            <a:buAutoNum type="arabicPeriod" startAt="3"/>
            <a:tabLst/>
            <a:defRPr/>
          </a:pPr>
          <a:r>
            <a:rPr kumimoji="0" lang="en-US" sz="1100" b="0" i="0" u="none" strike="noStrike" kern="0" cap="none" spc="0" normalizeH="0" baseline="0" noProof="0" smtClean="0">
              <a:ln>
                <a:noFill/>
              </a:ln>
              <a:solidFill>
                <a:sysClr val="windowText" lastClr="000000"/>
              </a:solidFill>
              <a:effectLst/>
              <a:uLnTx/>
              <a:uFillTx/>
              <a:latin typeface="Calibri"/>
              <a:ea typeface="+mn-ea"/>
              <a:cs typeface="+mn-cs"/>
            </a:rPr>
            <a:t>Depending on  which metric type you selected in step (1) enter a vlue for "Total Events", "Metric Average" or "Conversion Rate". (The label to the left of the field will change to indicate which value you should enter.)</a:t>
          </a:r>
        </a:p>
      </xdr:txBody>
    </xdr:sp>
    <xdr:clientData/>
  </xdr:twoCellAnchor>
  <xdr:twoCellAnchor>
    <xdr:from>
      <xdr:col>8</xdr:col>
      <xdr:colOff>219076</xdr:colOff>
      <xdr:row>4</xdr:row>
      <xdr:rowOff>609601</xdr:rowOff>
    </xdr:from>
    <xdr:to>
      <xdr:col>12</xdr:col>
      <xdr:colOff>171450</xdr:colOff>
      <xdr:row>6</xdr:row>
      <xdr:rowOff>66675</xdr:rowOff>
    </xdr:to>
    <xdr:cxnSp macro="">
      <xdr:nvCxnSpPr>
        <xdr:cNvPr id="29" name="Straight Arrow Connector 28"/>
        <xdr:cNvCxnSpPr>
          <a:stCxn id="28" idx="1"/>
        </xdr:cNvCxnSpPr>
      </xdr:nvCxnSpPr>
      <xdr:spPr>
        <a:xfrm flipH="1">
          <a:off x="7096126" y="1933576"/>
          <a:ext cx="2390774" cy="342899"/>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xdr:row>
      <xdr:rowOff>0</xdr:rowOff>
    </xdr:from>
    <xdr:to>
      <xdr:col>6</xdr:col>
      <xdr:colOff>323850</xdr:colOff>
      <xdr:row>8</xdr:row>
      <xdr:rowOff>0</xdr:rowOff>
    </xdr:to>
    <xdr:cxnSp macro="">
      <xdr:nvCxnSpPr>
        <xdr:cNvPr id="47" name="Straight Arrow Connector 46"/>
        <xdr:cNvCxnSpPr/>
      </xdr:nvCxnSpPr>
      <xdr:spPr>
        <a:xfrm>
          <a:off x="3829050" y="2400300"/>
          <a:ext cx="2152650" cy="123825"/>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9</xdr:row>
      <xdr:rowOff>19050</xdr:rowOff>
    </xdr:from>
    <xdr:to>
      <xdr:col>18</xdr:col>
      <xdr:colOff>354330</xdr:colOff>
      <xdr:row>11</xdr:row>
      <xdr:rowOff>95250</xdr:rowOff>
    </xdr:to>
    <xdr:sp macro="" textlink="">
      <xdr:nvSpPr>
        <xdr:cNvPr id="52" name="TextBox 51"/>
        <xdr:cNvSpPr txBox="1"/>
      </xdr:nvSpPr>
      <xdr:spPr>
        <a:xfrm>
          <a:off x="9486900" y="2733675"/>
          <a:ext cx="3840480" cy="4572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228600" marR="0" lvl="0" indent="-228600" defTabSz="914400" eaLnBrk="1" fontAlgn="auto" latinLnBrk="0" hangingPunct="1">
            <a:lnSpc>
              <a:spcPct val="100000"/>
            </a:lnSpc>
            <a:spcBef>
              <a:spcPts val="0"/>
            </a:spcBef>
            <a:spcAft>
              <a:spcPts val="0"/>
            </a:spcAft>
            <a:buClrTx/>
            <a:buSzTx/>
            <a:buFont typeface="+mj-lt"/>
            <a:buAutoNum type="arabicPeriod" startAt="5"/>
            <a:tabLst/>
            <a:defRPr/>
          </a:pPr>
          <a: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t>Enter the percent of traffic to go to variant A. The percent for B will be automatically filled in to the right.</a:t>
          </a:r>
        </a:p>
      </xdr:txBody>
    </xdr:sp>
    <xdr:clientData/>
  </xdr:twoCellAnchor>
  <xdr:twoCellAnchor>
    <xdr:from>
      <xdr:col>8</xdr:col>
      <xdr:colOff>228601</xdr:colOff>
      <xdr:row>9</xdr:row>
      <xdr:rowOff>57151</xdr:rowOff>
    </xdr:from>
    <xdr:to>
      <xdr:col>12</xdr:col>
      <xdr:colOff>180975</xdr:colOff>
      <xdr:row>10</xdr:row>
      <xdr:rowOff>114300</xdr:rowOff>
    </xdr:to>
    <xdr:cxnSp macro="">
      <xdr:nvCxnSpPr>
        <xdr:cNvPr id="54" name="Straight Arrow Connector 53"/>
        <xdr:cNvCxnSpPr/>
      </xdr:nvCxnSpPr>
      <xdr:spPr>
        <a:xfrm flipH="1" flipV="1">
          <a:off x="7505701" y="2771776"/>
          <a:ext cx="2390774" cy="247649"/>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10</xdr:row>
      <xdr:rowOff>133352</xdr:rowOff>
    </xdr:from>
    <xdr:to>
      <xdr:col>6</xdr:col>
      <xdr:colOff>295275</xdr:colOff>
      <xdr:row>12</xdr:row>
      <xdr:rowOff>47625</xdr:rowOff>
    </xdr:to>
    <xdr:cxnSp macro="">
      <xdr:nvCxnSpPr>
        <xdr:cNvPr id="66" name="Straight Arrow Connector 65"/>
        <xdr:cNvCxnSpPr/>
      </xdr:nvCxnSpPr>
      <xdr:spPr>
        <a:xfrm flipV="1">
          <a:off x="3781425" y="3038477"/>
          <a:ext cx="2171700" cy="228598"/>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12</xdr:row>
      <xdr:rowOff>200024</xdr:rowOff>
    </xdr:from>
    <xdr:to>
      <xdr:col>18</xdr:col>
      <xdr:colOff>354330</xdr:colOff>
      <xdr:row>17</xdr:row>
      <xdr:rowOff>104775</xdr:rowOff>
    </xdr:to>
    <xdr:sp macro="" textlink="">
      <xdr:nvSpPr>
        <xdr:cNvPr id="71" name="TextBox 70"/>
        <xdr:cNvSpPr txBox="1"/>
      </xdr:nvSpPr>
      <xdr:spPr>
        <a:xfrm>
          <a:off x="9486900" y="3419474"/>
          <a:ext cx="3840480" cy="82867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228600" marR="0" lvl="0" indent="-228600" defTabSz="914400" eaLnBrk="1" fontAlgn="auto" latinLnBrk="0" hangingPunct="1">
            <a:lnSpc>
              <a:spcPct val="100000"/>
            </a:lnSpc>
            <a:spcBef>
              <a:spcPts val="0"/>
            </a:spcBef>
            <a:spcAft>
              <a:spcPts val="0"/>
            </a:spcAft>
            <a:buClrTx/>
            <a:buSzTx/>
            <a:buFont typeface="+mj-lt"/>
            <a:buAutoNum type="arabicPeriod" startAt="7"/>
            <a:tabLst/>
            <a:defRPr/>
          </a:pPr>
          <a: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t>The power of a test is the probability that the test will detect the % difference you entered above.  80% Power is commonly used, but you have the option to choose a more conservative 90% or 95% power if you wish.</a:t>
          </a:r>
        </a:p>
      </xdr:txBody>
    </xdr:sp>
    <xdr:clientData/>
  </xdr:twoCellAnchor>
  <xdr:twoCellAnchor>
    <xdr:from>
      <xdr:col>8</xdr:col>
      <xdr:colOff>161926</xdr:colOff>
      <xdr:row>12</xdr:row>
      <xdr:rowOff>95250</xdr:rowOff>
    </xdr:from>
    <xdr:to>
      <xdr:col>12</xdr:col>
      <xdr:colOff>171450</xdr:colOff>
      <xdr:row>15</xdr:row>
      <xdr:rowOff>71437</xdr:rowOff>
    </xdr:to>
    <xdr:cxnSp macro="">
      <xdr:nvCxnSpPr>
        <xdr:cNvPr id="72" name="Straight Arrow Connector 71"/>
        <xdr:cNvCxnSpPr>
          <a:stCxn id="71" idx="1"/>
        </xdr:cNvCxnSpPr>
      </xdr:nvCxnSpPr>
      <xdr:spPr>
        <a:xfrm flipH="1" flipV="1">
          <a:off x="7038976" y="3314700"/>
          <a:ext cx="2447924" cy="519112"/>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12</xdr:row>
      <xdr:rowOff>0</xdr:rowOff>
    </xdr:from>
    <xdr:to>
      <xdr:col>3</xdr:col>
      <xdr:colOff>11430</xdr:colOff>
      <xdr:row>18</xdr:row>
      <xdr:rowOff>19051</xdr:rowOff>
    </xdr:to>
    <xdr:sp macro="" textlink="">
      <xdr:nvSpPr>
        <xdr:cNvPr id="53" name="TextBox 52"/>
        <xdr:cNvSpPr txBox="1"/>
      </xdr:nvSpPr>
      <xdr:spPr>
        <a:xfrm>
          <a:off x="0" y="3219450"/>
          <a:ext cx="3840480" cy="1133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buFont typeface="+mj-lt"/>
            <a:buAutoNum type="arabicPeriod" startAt="6"/>
          </a:pPr>
          <a:r>
            <a:rPr lang="en-US" sz="1100" baseline="0"/>
            <a:t>Enter the standard deviation of the metric you have chosen. If you don't know the standard deviation, you can leave this cell blank or use the historical range displayed below to make an informed guess as to what the number will be. If you leave this cell blank, the "</a:t>
          </a:r>
          <a:r>
            <a:rPr lang="en-US" sz="1100" u="sng" baseline="0"/>
            <a:t>Expected Results</a:t>
          </a:r>
          <a:r>
            <a:rPr lang="en-US" sz="1100" baseline="0"/>
            <a:t>" column will also be blank.</a:t>
          </a:r>
          <a:endParaRPr lang="en-US" sz="1100"/>
        </a:p>
      </xdr:txBody>
    </xdr:sp>
    <xdr:clientData/>
  </xdr:twoCellAnchor>
  <xdr:twoCellAnchor>
    <xdr:from>
      <xdr:col>0</xdr:col>
      <xdr:colOff>0</xdr:colOff>
      <xdr:row>3</xdr:row>
      <xdr:rowOff>95251</xdr:rowOff>
    </xdr:from>
    <xdr:to>
      <xdr:col>3</xdr:col>
      <xdr:colOff>11430</xdr:colOff>
      <xdr:row>10</xdr:row>
      <xdr:rowOff>171451</xdr:rowOff>
    </xdr:to>
    <xdr:sp macro="" textlink="">
      <xdr:nvSpPr>
        <xdr:cNvPr id="46" name="TextBox 45"/>
        <xdr:cNvSpPr txBox="1"/>
      </xdr:nvSpPr>
      <xdr:spPr>
        <a:xfrm>
          <a:off x="0" y="1228726"/>
          <a:ext cx="3840480" cy="1847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228600" marR="0" lvl="0" indent="-228600" defTabSz="914400" eaLnBrk="1" fontAlgn="auto" latinLnBrk="0" hangingPunct="1">
            <a:lnSpc>
              <a:spcPct val="100000"/>
            </a:lnSpc>
            <a:spcBef>
              <a:spcPts val="0"/>
            </a:spcBef>
            <a:spcAft>
              <a:spcPts val="0"/>
            </a:spcAft>
            <a:buClrTx/>
            <a:buSzTx/>
            <a:buFont typeface="+mj-lt"/>
            <a:buAutoNum type="arabicPeriod" startAt="4"/>
            <a:tabLst/>
            <a:defRPr/>
          </a:pPr>
          <a: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t>Enter the percent change that you want to be able to detect between treatment and control. The larger this number, the fewer observations you will need for statistical significance. </a:t>
          </a:r>
          <a:b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br>
          <a: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t/>
          </a:r>
          <a:b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br>
          <a: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t>You must enter a number that meets your business requirements. For example, if you need Treatment to be at least 2% better than Control to justify launching a new feature, you will need to enter 2% or less here in order to calculate a sample size will meet your business requirements.</a:t>
          </a:r>
        </a:p>
      </xdr:txBody>
    </xdr:sp>
    <xdr:clientData/>
  </xdr:twoCellAnchor>
  <xdr:twoCellAnchor>
    <xdr:from>
      <xdr:col>0</xdr:col>
      <xdr:colOff>2152650</xdr:colOff>
      <xdr:row>16</xdr:row>
      <xdr:rowOff>161925</xdr:rowOff>
    </xdr:from>
    <xdr:to>
      <xdr:col>6</xdr:col>
      <xdr:colOff>323850</xdr:colOff>
      <xdr:row>17</xdr:row>
      <xdr:rowOff>85725</xdr:rowOff>
    </xdr:to>
    <xdr:cxnSp macro="">
      <xdr:nvCxnSpPr>
        <xdr:cNvPr id="94" name="Straight Arrow Connector 93"/>
        <xdr:cNvCxnSpPr/>
      </xdr:nvCxnSpPr>
      <xdr:spPr>
        <a:xfrm>
          <a:off x="2152650" y="4114800"/>
          <a:ext cx="3829050" cy="114300"/>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18</xdr:row>
      <xdr:rowOff>180974</xdr:rowOff>
    </xdr:from>
    <xdr:to>
      <xdr:col>18</xdr:col>
      <xdr:colOff>354330</xdr:colOff>
      <xdr:row>28</xdr:row>
      <xdr:rowOff>180975</xdr:rowOff>
    </xdr:to>
    <xdr:sp macro="" textlink="">
      <xdr:nvSpPr>
        <xdr:cNvPr id="99" name="TextBox 98"/>
        <xdr:cNvSpPr txBox="1"/>
      </xdr:nvSpPr>
      <xdr:spPr>
        <a:xfrm>
          <a:off x="9486900" y="4514849"/>
          <a:ext cx="3840480" cy="180022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228600" marR="0" lvl="0" indent="-228600" defTabSz="914400" eaLnBrk="1" fontAlgn="auto" latinLnBrk="0" hangingPunct="1">
            <a:lnSpc>
              <a:spcPct val="100000"/>
            </a:lnSpc>
            <a:spcBef>
              <a:spcPts val="0"/>
            </a:spcBef>
            <a:spcAft>
              <a:spcPts val="0"/>
            </a:spcAft>
            <a:buClrTx/>
            <a:buSzTx/>
            <a:buFont typeface="+mj-lt"/>
            <a:buAutoNum type="arabicPeriod" startAt="8"/>
            <a:tabLst/>
            <a:defRPr/>
          </a:pPr>
          <a:r>
            <a:rPr kumimoji="0" lang="en-US" sz="1100" b="0" i="0" u="none" strike="noStrike" kern="0" cap="none" spc="0" normalizeH="0" baseline="0" noProof="0" smtClean="0">
              <a:ln>
                <a:noFill/>
              </a:ln>
              <a:solidFill>
                <a:sysClr val="windowText" lastClr="000000"/>
              </a:solidFill>
              <a:effectLst/>
              <a:uLnTx/>
              <a:uFillTx/>
              <a:latin typeface="Calibri"/>
              <a:ea typeface="+mn-ea"/>
              <a:cs typeface="+mn-cs"/>
            </a:rPr>
            <a:t>Review your results. Estimates for the number of days you will need to run your experiment are in the bottom row in the results area, labeled "Experiment Run Time (days)"</a:t>
          </a:r>
        </a:p>
        <a:p>
          <a:pPr marL="228600" marR="0" lvl="0" indent="-228600" defTabSz="914400" eaLnBrk="1" fontAlgn="auto" latinLnBrk="0" hangingPunct="1">
            <a:lnSpc>
              <a:spcPct val="100000"/>
            </a:lnSpc>
            <a:spcBef>
              <a:spcPts val="0"/>
            </a:spcBef>
            <a:spcAft>
              <a:spcPts val="0"/>
            </a:spcAft>
            <a:buClrTx/>
            <a:buSzTx/>
            <a:buFont typeface="+mj-lt"/>
            <a:buAutoNum type="arabicPeriod" startAt="8"/>
            <a:tabLst/>
            <a:defRPr/>
          </a:pPr>
          <a:endParaRPr kumimoji="0" lang="en-US" sz="1100" b="0" i="0" u="none" strike="noStrike" kern="0" cap="none" spc="0" normalizeH="0" baseline="0" noProof="0" smtClean="0">
            <a:ln>
              <a:noFill/>
            </a:ln>
            <a:solidFill>
              <a:sysClr val="windowText" lastClr="000000"/>
            </a:solidFill>
            <a:effectLst/>
            <a:uLnTx/>
            <a:uFillTx/>
            <a:latin typeface="Calibri"/>
            <a:ea typeface="+mn-ea"/>
            <a:cs typeface="+mn-cs"/>
          </a:endParaRPr>
        </a:p>
        <a:p>
          <a:pPr marL="228600" marR="0" lvl="0" indent="-228600" defTabSz="914400" eaLnBrk="1" fontAlgn="auto" latinLnBrk="0" hangingPunct="1">
            <a:lnSpc>
              <a:spcPct val="100000"/>
            </a:lnSpc>
            <a:spcBef>
              <a:spcPts val="0"/>
            </a:spcBef>
            <a:spcAft>
              <a:spcPts val="0"/>
            </a:spcAft>
            <a:buClrTx/>
            <a:buSzTx/>
            <a:buFont typeface="Wingdings" pitchFamily="2" charset="2"/>
            <a:buChar char="§"/>
            <a:tabLst/>
            <a:defRPr/>
          </a:pPr>
          <a:r>
            <a:rPr kumimoji="0" lang="en-US" sz="1100" b="0" i="0" u="none" strike="noStrike" kern="0" cap="none" spc="0" normalizeH="0" baseline="0" noProof="0" smtClean="0">
              <a:ln>
                <a:noFill/>
              </a:ln>
              <a:solidFill>
                <a:sysClr val="windowText" lastClr="000000"/>
              </a:solidFill>
              <a:effectLst/>
              <a:uLnTx/>
              <a:uFillTx/>
              <a:latin typeface="Calibri"/>
              <a:ea typeface="+mn-ea"/>
              <a:cs typeface="+mn-cs"/>
            </a:rPr>
            <a:t>"Expected" results will only appear if you have entered "Expected StdDev (step 6)</a:t>
          </a:r>
        </a:p>
        <a:p>
          <a:pPr marL="228600" marR="0" lvl="0" indent="-228600" defTabSz="914400" eaLnBrk="1" fontAlgn="auto" latinLnBrk="0" hangingPunct="1">
            <a:lnSpc>
              <a:spcPct val="100000"/>
            </a:lnSpc>
            <a:spcBef>
              <a:spcPts val="0"/>
            </a:spcBef>
            <a:spcAft>
              <a:spcPts val="0"/>
            </a:spcAft>
            <a:buClrTx/>
            <a:buSzTx/>
            <a:buFont typeface="Wingdings" pitchFamily="2" charset="2"/>
            <a:buChar char="§"/>
            <a:tabLst/>
            <a:defRPr/>
          </a:pPr>
          <a:r>
            <a:rPr kumimoji="0" lang="en-US" sz="1100" b="0" i="0" u="none" strike="noStrike" kern="0" cap="none" spc="0" normalizeH="0" baseline="0" noProof="0" smtClean="0">
              <a:ln>
                <a:noFill/>
              </a:ln>
              <a:solidFill>
                <a:sysClr val="windowText" lastClr="000000"/>
              </a:solidFill>
              <a:effectLst/>
              <a:uLnTx/>
              <a:uFillTx/>
              <a:latin typeface="+mn-lt"/>
              <a:ea typeface="+mn-ea"/>
              <a:cs typeface="+mn-cs"/>
            </a:rPr>
            <a:t>"Low" and "High" results are estimated based on historical data ranges. They are based on a sample of many metrics across several different sites. Your site is probably similar to sites in our sample, but could trend beyond our range.</a:t>
          </a:r>
        </a:p>
      </xdr:txBody>
    </xdr:sp>
    <xdr:clientData/>
  </xdr:twoCellAnchor>
  <xdr:twoCellAnchor>
    <xdr:from>
      <xdr:col>10</xdr:col>
      <xdr:colOff>495300</xdr:colOff>
      <xdr:row>20</xdr:row>
      <xdr:rowOff>180975</xdr:rowOff>
    </xdr:from>
    <xdr:to>
      <xdr:col>12</xdr:col>
      <xdr:colOff>171450</xdr:colOff>
      <xdr:row>24</xdr:row>
      <xdr:rowOff>42862</xdr:rowOff>
    </xdr:to>
    <xdr:cxnSp macro="">
      <xdr:nvCxnSpPr>
        <xdr:cNvPr id="100" name="Straight Arrow Connector 99"/>
        <xdr:cNvCxnSpPr>
          <a:stCxn id="99" idx="1"/>
        </xdr:cNvCxnSpPr>
      </xdr:nvCxnSpPr>
      <xdr:spPr>
        <a:xfrm flipH="1" flipV="1">
          <a:off x="8591550" y="4895850"/>
          <a:ext cx="895350" cy="519112"/>
        </a:xfrm>
        <a:prstGeom prst="straightConnector1">
          <a:avLst/>
        </a:prstGeom>
        <a:ln w="15875">
          <a:solidFill>
            <a:srgbClr val="344FD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605"/>
  <sheetViews>
    <sheetView showGridLines="0" showRowColHeaders="0" tabSelected="1" zoomScaleNormal="100" workbookViewId="0">
      <selection activeCell="E6" sqref="E6"/>
    </sheetView>
  </sheetViews>
  <sheetFormatPr defaultRowHeight="15" x14ac:dyDescent="0.25"/>
  <cols>
    <col min="1" max="1" width="1" style="6" customWidth="1"/>
    <col min="2" max="2" width="1.7109375" style="6" customWidth="1"/>
    <col min="3" max="3" width="13.140625" customWidth="1"/>
    <col min="4" max="4" width="15.42578125" customWidth="1"/>
    <col min="5" max="6" width="16.85546875" customWidth="1"/>
    <col min="7" max="7" width="14.7109375" customWidth="1"/>
    <col min="8" max="8" width="1.7109375" customWidth="1"/>
  </cols>
  <sheetData>
    <row r="1" spans="1:48" ht="60" customHeight="1" x14ac:dyDescent="0.35">
      <c r="A1" s="9"/>
      <c r="B1" s="9"/>
      <c r="C1" s="8" t="s">
        <v>24</v>
      </c>
      <c r="D1" s="8"/>
      <c r="E1" s="9"/>
      <c r="F1" s="9"/>
      <c r="G1" s="9"/>
      <c r="H1" s="4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48" ht="13.5" customHeight="1" x14ac:dyDescent="0.25">
      <c r="A2" s="9"/>
      <c r="B2" s="9"/>
      <c r="C2" s="54" t="s">
        <v>27</v>
      </c>
      <c r="D2" s="50"/>
      <c r="E2" s="50"/>
      <c r="F2" s="50"/>
      <c r="G2" s="50"/>
      <c r="H2" s="51"/>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48" s="6" customFormat="1" ht="15.75" customHeight="1" x14ac:dyDescent="0.25">
      <c r="A3" s="9"/>
      <c r="B3" s="74"/>
      <c r="C3" s="72"/>
      <c r="D3" s="53"/>
      <c r="E3" s="9"/>
      <c r="F3" s="9"/>
      <c r="G3" s="9"/>
      <c r="H3" s="55"/>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row>
    <row r="4" spans="1:48" x14ac:dyDescent="0.25">
      <c r="A4" s="9"/>
      <c r="B4" s="60"/>
      <c r="C4" s="73" t="s">
        <v>32</v>
      </c>
      <c r="D4" s="57"/>
      <c r="E4" s="9"/>
      <c r="F4" s="9"/>
      <c r="G4" s="9"/>
      <c r="H4" s="5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row>
    <row r="5" spans="1:48" ht="54.95" customHeight="1" x14ac:dyDescent="0.25">
      <c r="A5" s="9"/>
      <c r="B5" s="60"/>
      <c r="C5" s="58"/>
      <c r="D5" s="58"/>
      <c r="E5" s="100" t="s">
        <v>41</v>
      </c>
      <c r="F5" s="100"/>
      <c r="G5" s="79"/>
      <c r="H5" s="55"/>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row>
    <row r="6" spans="1:48" s="6" customFormat="1" ht="15" customHeight="1" x14ac:dyDescent="0.25">
      <c r="A6" s="9"/>
      <c r="B6" s="60"/>
      <c r="C6" s="73" t="str">
        <f ca="1">OFFSET(data!E7,data!A7-1,0)</f>
        <v>Unique Users per Month</v>
      </c>
      <c r="D6" s="58"/>
      <c r="E6" s="65">
        <v>1500000</v>
      </c>
      <c r="F6" s="44"/>
      <c r="G6" s="9"/>
      <c r="H6" s="55"/>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row>
    <row r="7" spans="1:48" s="6" customFormat="1" ht="15" customHeight="1" x14ac:dyDescent="0.25">
      <c r="A7" s="9"/>
      <c r="B7" s="60"/>
      <c r="C7" s="73" t="str">
        <f ca="1">OFFSET(data!F7,data!A7-1,0)</f>
        <v>Total Events for all users</v>
      </c>
      <c r="D7" s="58"/>
      <c r="E7" s="65">
        <v>500000</v>
      </c>
      <c r="F7" s="43"/>
      <c r="G7" s="9"/>
      <c r="H7" s="55"/>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row>
    <row r="8" spans="1:48" s="6" customFormat="1" ht="9.9499999999999993" customHeight="1" x14ac:dyDescent="0.25">
      <c r="A8" s="9"/>
      <c r="B8" s="60"/>
      <c r="C8" s="58"/>
      <c r="D8" s="58"/>
      <c r="E8" s="9"/>
      <c r="F8" s="9"/>
      <c r="G8" s="9"/>
      <c r="H8" s="55"/>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row>
    <row r="9" spans="1:48" x14ac:dyDescent="0.25">
      <c r="A9" s="9"/>
      <c r="B9" s="60"/>
      <c r="C9" s="97" t="s">
        <v>25</v>
      </c>
      <c r="D9" s="98"/>
      <c r="E9" s="64">
        <v>0.02</v>
      </c>
      <c r="F9" s="9"/>
      <c r="G9" s="9"/>
      <c r="H9" s="55"/>
      <c r="I9" s="9"/>
      <c r="J9" s="9"/>
      <c r="K9" s="80"/>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row>
    <row r="10" spans="1:48" s="6" customFormat="1" x14ac:dyDescent="0.25">
      <c r="A10" s="9"/>
      <c r="B10" s="60"/>
      <c r="C10" s="57" t="s">
        <v>26</v>
      </c>
      <c r="D10" s="53"/>
      <c r="E10" s="63">
        <v>0.5</v>
      </c>
      <c r="F10" s="34">
        <f>1-E10</f>
        <v>0.5</v>
      </c>
      <c r="G10" s="9"/>
      <c r="H10" s="55"/>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row>
    <row r="11" spans="1:48" x14ac:dyDescent="0.25">
      <c r="A11" s="9"/>
      <c r="B11" s="60"/>
      <c r="C11" s="57" t="s">
        <v>7</v>
      </c>
      <c r="D11" s="53"/>
      <c r="E11" s="62"/>
      <c r="F11" s="9"/>
      <c r="G11" s="9"/>
      <c r="H11" s="5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row>
    <row r="12" spans="1:48" s="6" customFormat="1" ht="9.9499999999999993" customHeight="1" x14ac:dyDescent="0.25">
      <c r="A12" s="9"/>
      <c r="B12" s="60"/>
      <c r="C12" s="58"/>
      <c r="D12" s="58"/>
      <c r="E12" s="9"/>
      <c r="F12" s="9"/>
      <c r="G12" s="9"/>
      <c r="H12" s="55"/>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row>
    <row r="13" spans="1:48" s="6" customFormat="1" ht="18" customHeight="1" x14ac:dyDescent="0.25">
      <c r="A13" s="9"/>
      <c r="B13" s="60"/>
      <c r="C13" s="57" t="s">
        <v>20</v>
      </c>
      <c r="D13" s="53"/>
      <c r="E13" s="9"/>
      <c r="F13" s="9"/>
      <c r="G13" s="9"/>
      <c r="H13" s="55"/>
      <c r="I13" s="9"/>
      <c r="J13" s="9"/>
      <c r="K13" s="3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row>
    <row r="14" spans="1:48" s="6" customFormat="1" ht="9.9499999999999993" customHeight="1" x14ac:dyDescent="0.25">
      <c r="A14" s="9"/>
      <c r="B14" s="60"/>
      <c r="C14" s="58"/>
      <c r="D14" s="58"/>
      <c r="E14" s="9"/>
      <c r="F14" s="9"/>
      <c r="G14" s="9"/>
      <c r="H14" s="55"/>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row>
    <row r="15" spans="1:48" x14ac:dyDescent="0.25">
      <c r="A15" s="9"/>
      <c r="B15" s="60"/>
      <c r="C15" s="57" t="s">
        <v>34</v>
      </c>
      <c r="D15" s="59"/>
      <c r="E15" s="75">
        <f>IFERROR(IF(data!A7=2,E7,E7/E6),"")</f>
        <v>0.33333333333333331</v>
      </c>
      <c r="F15" s="9"/>
      <c r="G15" s="9"/>
      <c r="H15" s="55"/>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row>
    <row r="16" spans="1:48" s="6" customFormat="1" x14ac:dyDescent="0.25">
      <c r="A16" s="9"/>
      <c r="B16" s="60"/>
      <c r="C16" s="57"/>
      <c r="D16" s="53"/>
      <c r="E16" s="9"/>
      <c r="F16" s="53"/>
      <c r="G16" s="53"/>
      <c r="H16" s="55"/>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row>
    <row r="17" spans="1:48" s="6" customFormat="1" ht="15.75" x14ac:dyDescent="0.25">
      <c r="A17" s="9"/>
      <c r="B17" s="60"/>
      <c r="C17" s="53"/>
      <c r="D17" s="53"/>
      <c r="E17" s="9"/>
      <c r="F17" s="101" t="s">
        <v>4</v>
      </c>
      <c r="G17" s="101"/>
      <c r="H17" s="55"/>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8" x14ac:dyDescent="0.25">
      <c r="A18" s="9"/>
      <c r="B18" s="60"/>
      <c r="C18" s="53"/>
      <c r="D18" s="53"/>
      <c r="E18" s="66" t="s">
        <v>8</v>
      </c>
      <c r="F18" s="30" t="s">
        <v>43</v>
      </c>
      <c r="G18" s="41" t="s">
        <v>5</v>
      </c>
      <c r="H18" s="55"/>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8" x14ac:dyDescent="0.25">
      <c r="A19" s="9"/>
      <c r="B19" s="60"/>
      <c r="C19" s="31" t="s">
        <v>6</v>
      </c>
      <c r="D19" s="35"/>
      <c r="E19" s="48" t="str">
        <f ca="1">IFERROR(IF(OFFSET(data!D7,data!A7-1,0)="Binary",SQRT(E7*(1-E7)),IF(E11="","",E11)),"")</f>
        <v/>
      </c>
      <c r="F19" s="45">
        <f ca="1">IFERROR(OFFSET(data!G7,data!$A7-1,0)*E15,"")</f>
        <v>0.66666666666666663</v>
      </c>
      <c r="G19" s="45">
        <f ca="1">IFERROR(OFFSET(data!H7,data!$A7-1,0)*E15,"")</f>
        <v>1.5</v>
      </c>
      <c r="H19" s="55"/>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8" x14ac:dyDescent="0.25">
      <c r="A20" s="9"/>
      <c r="B20" s="60"/>
      <c r="C20" s="32" t="s">
        <v>11</v>
      </c>
      <c r="D20" s="36"/>
      <c r="E20" s="42" t="str">
        <f ca="1">IFERROR(OFFSET(data!P6,data!N6-1,0)*(Calculator!E19/data!$B$2)^2/(4*E10*(1-E10)),"")</f>
        <v/>
      </c>
      <c r="F20" s="46">
        <f ca="1">IFERROR(OFFSET(data!P6,data!N6-1,0)*(Calculator!F19/data!$B$2)^2/(4*E10*(1-E10)),"")</f>
        <v>313963.261456265</v>
      </c>
      <c r="G20" s="46">
        <f ca="1">IFERROR(OFFSET(data!P6,data!N6-1,0)*(Calculator!G19/data!$B$2)^2/(4*E10*(1-E10)),"")</f>
        <v>1589439.011122342</v>
      </c>
      <c r="H20" s="55"/>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8" x14ac:dyDescent="0.25">
      <c r="A21" s="9"/>
      <c r="B21" s="60"/>
      <c r="C21" s="33" t="s">
        <v>18</v>
      </c>
      <c r="D21" s="37"/>
      <c r="E21" s="40" t="str">
        <f ca="1">IFERROR(E20*OFFSET(data!L6,data!J6-1,0)/E6,"")</f>
        <v/>
      </c>
      <c r="F21" s="47">
        <f ca="1">IFERROR(ROUNDUP(F20*OFFSET(data!L6,data!J6-1,0)/E6,0),"")</f>
        <v>7</v>
      </c>
      <c r="G21" s="47">
        <f ca="1">IFERROR(ROUNDUP(G20*OFFSET(data!L6,data!J6-1,0)/E6,0),"")</f>
        <v>32</v>
      </c>
      <c r="H21" s="55"/>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8" ht="18" customHeight="1" x14ac:dyDescent="0.25">
      <c r="A22" s="9"/>
      <c r="B22" s="60"/>
      <c r="C22" s="53"/>
      <c r="D22" s="53"/>
      <c r="E22" s="9"/>
      <c r="F22" s="9"/>
      <c r="G22" s="9"/>
      <c r="H22" s="55"/>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row>
    <row r="23" spans="1:48" s="6" customFormat="1" x14ac:dyDescent="0.25">
      <c r="A23" s="9"/>
      <c r="B23" s="60"/>
      <c r="C23" s="99" t="s">
        <v>37</v>
      </c>
      <c r="D23" s="99"/>
      <c r="E23" s="99"/>
      <c r="F23" s="99"/>
      <c r="G23" s="99"/>
      <c r="H23" s="55"/>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row>
    <row r="24" spans="1:48" ht="3.95" customHeight="1" x14ac:dyDescent="0.25">
      <c r="A24" s="9"/>
      <c r="B24" s="61"/>
      <c r="C24" s="49"/>
      <c r="D24" s="49"/>
      <c r="E24" s="56"/>
      <c r="F24" s="49"/>
      <c r="G24" s="49"/>
      <c r="H24" s="52"/>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row>
    <row r="25" spans="1:48"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row>
    <row r="26" spans="1:48" x14ac:dyDescent="0.25">
      <c r="A26" s="9"/>
      <c r="B26" s="99" t="s">
        <v>40</v>
      </c>
      <c r="C26" s="99"/>
      <c r="D26" s="99"/>
      <c r="E26" s="99"/>
      <c r="F26" s="99"/>
      <c r="G26" s="99"/>
      <c r="H26" s="99"/>
      <c r="I26" s="9"/>
      <c r="J26" s="39"/>
      <c r="K26" s="3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row>
    <row r="27" spans="1:48" x14ac:dyDescent="0.25">
      <c r="A27" s="9"/>
      <c r="B27" s="9"/>
      <c r="C27" s="9"/>
      <c r="D27" s="9"/>
      <c r="E27" s="9"/>
      <c r="F27" s="9"/>
      <c r="G27" s="9"/>
      <c r="H27" s="9"/>
      <c r="I27" s="9"/>
      <c r="J27" s="39"/>
      <c r="K27" s="3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row>
    <row r="28" spans="1:48" x14ac:dyDescent="0.25">
      <c r="A28" s="9"/>
      <c r="B28" s="9"/>
      <c r="C28" s="9"/>
      <c r="D28" s="9"/>
      <c r="E28" s="9"/>
      <c r="F28" s="9"/>
      <c r="G28" s="9"/>
      <c r="H28" s="9"/>
      <c r="I28" s="9"/>
      <c r="J28" s="9"/>
      <c r="K28" s="3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row>
    <row r="29" spans="1:48"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row>
    <row r="30" spans="1:48"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row>
    <row r="31" spans="1:48"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row>
    <row r="32" spans="1:48"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row>
    <row r="33" spans="1:48"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row>
    <row r="34" spans="1:48"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row>
    <row r="35" spans="1:48"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row>
    <row r="36" spans="1:48"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row>
    <row r="37" spans="1:48"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row>
    <row r="38" spans="1:48"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row>
    <row r="39" spans="1:48"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row>
    <row r="40" spans="1:48"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row>
    <row r="41" spans="1:48"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row>
    <row r="42" spans="1:48"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row>
    <row r="43" spans="1:48"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row>
    <row r="44" spans="1:48"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row>
    <row r="45" spans="1:48"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row>
    <row r="46" spans="1:48"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row>
    <row r="47" spans="1:48"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row>
    <row r="48" spans="1:48"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row>
    <row r="49" spans="1:48"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row>
    <row r="50" spans="1:48"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row>
    <row r="51" spans="1:48"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row>
    <row r="52" spans="1:48"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row>
    <row r="53" spans="1:48"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row>
    <row r="54" spans="1:48"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row>
    <row r="55" spans="1:48"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row>
    <row r="56" spans="1:48"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row>
    <row r="57" spans="1:48"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row>
    <row r="58" spans="1:48"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row>
    <row r="59" spans="1:48"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row>
    <row r="60" spans="1:48"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row>
    <row r="61" spans="1:48"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row>
    <row r="62" spans="1:48"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row>
    <row r="63" spans="1:48"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row>
    <row r="64" spans="1:48"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row>
    <row r="65" spans="1:48"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row>
    <row r="66" spans="1:48"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row>
    <row r="67" spans="1:48"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row>
    <row r="68" spans="1:48"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row>
    <row r="69" spans="1:48"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row>
    <row r="70" spans="1:48"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row>
    <row r="71" spans="1:48"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row>
    <row r="72" spans="1:48"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row>
    <row r="73" spans="1:48"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row>
    <row r="74" spans="1:48"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row>
    <row r="75" spans="1:48"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row>
    <row r="76" spans="1:48"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row>
    <row r="77" spans="1:48"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row>
    <row r="78" spans="1:48"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row>
    <row r="79" spans="1:48"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row>
    <row r="80" spans="1:48"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row>
    <row r="81" spans="1:48"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row>
    <row r="82" spans="1:48"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row>
    <row r="83" spans="1:48"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row>
    <row r="84" spans="1:48"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row>
    <row r="85" spans="1:48"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row>
    <row r="86" spans="1:48"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row>
    <row r="87" spans="1:48"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row>
    <row r="88" spans="1:48"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row>
    <row r="89" spans="1:48"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row>
    <row r="90" spans="1:48"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row>
    <row r="91" spans="1:48"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row>
    <row r="92" spans="1:48"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row>
    <row r="93" spans="1:48"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row>
    <row r="94" spans="1:48"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row>
    <row r="95" spans="1:48"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row>
    <row r="96" spans="1:48"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row>
    <row r="97" spans="1:48"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row>
    <row r="98" spans="1:48"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row>
    <row r="99" spans="1:48"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row>
    <row r="100" spans="1:48"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row>
    <row r="101" spans="1:48" x14ac:dyDescent="0.25">
      <c r="A101" s="9"/>
      <c r="B101" s="9" t="str">
        <f ca="1">OFFSET(data!$D$7,data!$A$7-1,0)</f>
        <v>Non-binary</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row>
    <row r="102" spans="1:48" x14ac:dyDescent="0.25">
      <c r="A102" s="9"/>
      <c r="B102" s="9">
        <f>data!A7</f>
        <v>1</v>
      </c>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row>
    <row r="103" spans="1:48"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row>
    <row r="104" spans="1:48"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row>
    <row r="105" spans="1:48"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row>
    <row r="106" spans="1:48"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row>
    <row r="107" spans="1:48"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row>
    <row r="108" spans="1:48"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row>
    <row r="109" spans="1:48"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row>
    <row r="110" spans="1:48"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row>
    <row r="111" spans="1:48"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row>
    <row r="112" spans="1:48"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row>
    <row r="113" spans="1:48"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row>
    <row r="114" spans="1:48"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row>
    <row r="115" spans="1:48"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row>
    <row r="116" spans="1:48"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row>
    <row r="117" spans="1:48"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row>
    <row r="118" spans="1:48"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row>
    <row r="119" spans="1:48"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row>
    <row r="120" spans="1:48"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row>
    <row r="121" spans="1:48"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row>
    <row r="122" spans="1:48"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row>
    <row r="123" spans="1:48"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row>
    <row r="124" spans="1:48"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row>
    <row r="125" spans="1:48"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row>
    <row r="126" spans="1:48"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row>
    <row r="127" spans="1:48"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row>
    <row r="128" spans="1:48"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row>
    <row r="129" spans="1:48"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row>
    <row r="130" spans="1:48"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row>
    <row r="131" spans="1:48"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row>
    <row r="132" spans="1:48"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row>
    <row r="133" spans="1:48"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row>
    <row r="134" spans="1:48"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row>
    <row r="135" spans="1:48"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row>
    <row r="136" spans="1:48"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row>
    <row r="137" spans="1:48"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row>
    <row r="138" spans="1:48"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row>
    <row r="139" spans="1:48"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row>
    <row r="140" spans="1:48"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row>
    <row r="141" spans="1:48"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row>
    <row r="142" spans="1:48"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row>
    <row r="143" spans="1:48"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row>
    <row r="144" spans="1:48"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row>
    <row r="145" spans="1:48"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row>
    <row r="146" spans="1:48"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row>
    <row r="147" spans="1:48"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row>
    <row r="148" spans="1:48"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row>
    <row r="149" spans="1:48"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row>
    <row r="150" spans="1:48"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row>
    <row r="151" spans="1:48"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row>
    <row r="152" spans="1:48"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row>
    <row r="153" spans="1:48"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row>
    <row r="154" spans="1:48"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row>
    <row r="155" spans="1:48"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row>
    <row r="156" spans="1:48"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row>
    <row r="157" spans="1:48"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row>
    <row r="158" spans="1:48"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row>
    <row r="159" spans="1:48"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row>
    <row r="160" spans="1:48"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row>
    <row r="161" spans="1:48"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row>
    <row r="162" spans="1:48"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row>
    <row r="163" spans="1:48"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row>
    <row r="164" spans="1:48"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row>
    <row r="165" spans="1:48"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row>
    <row r="166" spans="1:48"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row>
    <row r="167" spans="1:48"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row>
    <row r="168" spans="1:48"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row>
    <row r="169" spans="1:48"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row>
    <row r="170" spans="1:48"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row>
    <row r="171" spans="1:48"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row>
    <row r="172" spans="1:48"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row>
    <row r="173" spans="1:48"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row>
    <row r="174" spans="1:48"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row>
    <row r="175" spans="1:48"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row>
    <row r="176" spans="1:48"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row>
    <row r="177" spans="1:48"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row>
    <row r="178" spans="1:48"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row>
    <row r="179" spans="1:48"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row>
    <row r="180" spans="1:48"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row>
    <row r="181" spans="1:48"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row>
    <row r="182" spans="1:48"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row>
    <row r="183" spans="1:48"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row>
    <row r="184" spans="1:48"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row>
    <row r="185" spans="1:48"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row>
    <row r="186" spans="1:48"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row>
    <row r="187" spans="1:48"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row>
    <row r="188" spans="1:48"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row>
    <row r="189" spans="1:48"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row>
    <row r="190" spans="1:48"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row>
    <row r="191" spans="1:48"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row>
    <row r="192" spans="1:48"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row>
    <row r="193" spans="1:48"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row>
    <row r="194" spans="1:48"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row>
    <row r="195" spans="1:48"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row>
    <row r="196" spans="1:48"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row>
    <row r="197" spans="1:48"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row>
    <row r="198" spans="1:48"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row>
    <row r="199" spans="1:48"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row>
    <row r="200" spans="1:48"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row>
    <row r="201" spans="1:48"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row>
    <row r="202" spans="1:48"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row>
    <row r="203" spans="1:48"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row>
    <row r="204" spans="1:48"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row>
    <row r="205" spans="1:48"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row>
    <row r="206" spans="1:48"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row>
    <row r="207" spans="1:48"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row>
    <row r="208" spans="1:48"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row>
    <row r="209" spans="1:48"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row>
    <row r="210" spans="1:48"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row>
    <row r="211" spans="1:48"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row>
    <row r="212" spans="1:48"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row>
    <row r="213" spans="1:48"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row>
    <row r="214" spans="1:48"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row>
    <row r="215" spans="1:48"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row>
    <row r="216" spans="1:48"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row>
    <row r="217" spans="1:48"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row>
    <row r="218" spans="1:48"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row>
    <row r="219" spans="1:48"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row>
    <row r="220" spans="1:48"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row>
    <row r="221" spans="1:48"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row>
    <row r="222" spans="1:48"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row>
    <row r="223" spans="1:48"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row>
    <row r="224" spans="1:48"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row>
    <row r="225" spans="1:48"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row>
    <row r="226" spans="1:48"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row>
    <row r="227" spans="1:48"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row>
    <row r="228" spans="1:48"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row>
    <row r="229" spans="1:48"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row>
    <row r="230" spans="1:48"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row>
    <row r="231" spans="1:48"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row>
    <row r="232" spans="1:48"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row>
    <row r="233" spans="1:48"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row>
    <row r="234" spans="1:48"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row>
    <row r="235" spans="1:48"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row>
    <row r="236" spans="1:48"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row>
    <row r="237" spans="1:48"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row>
    <row r="238" spans="1:48"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row>
    <row r="239" spans="1:48"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row>
    <row r="240" spans="1:48"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row>
    <row r="241" spans="1:48"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row>
    <row r="242" spans="1:48"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row>
    <row r="243" spans="1:48"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row>
    <row r="244" spans="1:48"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row>
    <row r="245" spans="1:48"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row>
    <row r="246" spans="1:48"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row>
    <row r="247" spans="1:48"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row>
    <row r="248" spans="1:48"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row>
    <row r="249" spans="1:48"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row>
    <row r="250" spans="1:48"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row>
    <row r="251" spans="1:48"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row>
    <row r="252" spans="1:48"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row>
    <row r="253" spans="1:48"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row>
    <row r="254" spans="1:48"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row>
    <row r="255" spans="1:48"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row>
    <row r="256" spans="1:48"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row>
    <row r="257" spans="1:48"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row>
    <row r="258" spans="1:48"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row>
    <row r="259" spans="1:48"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row>
    <row r="260" spans="1:48"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row>
    <row r="261" spans="1:48"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row>
    <row r="262" spans="1:48"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row>
    <row r="263" spans="1:48"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row>
    <row r="264" spans="1:48"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row>
    <row r="265" spans="1:48"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row>
    <row r="266" spans="1:48"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row>
    <row r="267" spans="1:48"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row>
    <row r="268" spans="1:48"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row>
    <row r="269" spans="1:48"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row>
    <row r="270" spans="1:48"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row>
    <row r="271" spans="1:48"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row>
    <row r="272" spans="1:48"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row>
    <row r="273" spans="1:48"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row>
    <row r="274" spans="1:48"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row>
    <row r="275" spans="1:48"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row>
    <row r="276" spans="1:48"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row>
    <row r="277" spans="1:48"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row>
    <row r="278" spans="1:48"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row>
    <row r="279" spans="1:48"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row>
    <row r="280" spans="1:48"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row>
    <row r="281" spans="1:48"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row>
    <row r="282" spans="1:48"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row>
    <row r="283" spans="1:48"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row>
    <row r="284" spans="1:48"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row>
    <row r="285" spans="1:48"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row>
    <row r="286" spans="1:48"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row>
    <row r="287" spans="1:48"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row>
    <row r="288" spans="1:48"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row>
    <row r="289" spans="1:48"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row>
    <row r="290" spans="1:48"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row>
    <row r="291" spans="1:48"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row>
    <row r="292" spans="1:48"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row>
    <row r="293" spans="1:48"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row>
    <row r="294" spans="1:48"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row>
    <row r="295" spans="1:48"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row>
    <row r="296" spans="1:48"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row>
    <row r="297" spans="1:48"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row>
    <row r="298" spans="1:48"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row>
    <row r="299" spans="1:48"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row>
    <row r="300" spans="1:48"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row>
    <row r="301" spans="1:48"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row>
    <row r="302" spans="1:48"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row>
    <row r="303" spans="1:48"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row>
    <row r="304" spans="1:48"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row>
    <row r="305" spans="1:48"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row>
    <row r="306" spans="1:48"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row>
    <row r="307" spans="1:48"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row>
    <row r="308" spans="1:48"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row>
    <row r="309" spans="1:48"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48"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48"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48"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48"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48"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48"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48"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48"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48"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48"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48"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48"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48"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48"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48"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48"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48"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48"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48"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48"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48"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48"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48"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48"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48"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48"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48"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48"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48"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48"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48"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48"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48"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48"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48"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48"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48"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48"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48"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48"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48"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48"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48"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48"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48"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48"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48"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48"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48"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48"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48"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48"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48"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48"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48"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48"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48"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48"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48"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48"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48"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48"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48"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48"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48"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48"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48"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row>
    <row r="377" spans="1:48"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row>
    <row r="378" spans="1:48"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row>
    <row r="379" spans="1:48"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row>
    <row r="380" spans="1:48"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row>
    <row r="381" spans="1:48"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row>
    <row r="382" spans="1:48"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row>
    <row r="383" spans="1:48"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row>
    <row r="384" spans="1:48"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row>
    <row r="385" spans="1:48"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row>
    <row r="386" spans="1:48"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row>
    <row r="387" spans="1:48"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row>
    <row r="388" spans="1:48"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row>
    <row r="389" spans="1:48"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row>
    <row r="390" spans="1:48"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row>
    <row r="391" spans="1:48"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row>
    <row r="392" spans="1:48"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row>
    <row r="393" spans="1:48"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row>
    <row r="394" spans="1:48"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row>
    <row r="395" spans="1:48"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row>
    <row r="396" spans="1:48"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row>
    <row r="397" spans="1:48"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row>
    <row r="398" spans="1:48"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row>
    <row r="399" spans="1:48"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row>
    <row r="400" spans="1:48"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row>
    <row r="401" spans="1:48"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row>
    <row r="402" spans="1:48"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row>
    <row r="403" spans="1:48"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row>
    <row r="404" spans="1:48"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row>
    <row r="405" spans="1:48"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row>
    <row r="406" spans="1:48"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row>
    <row r="407" spans="1:48"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row>
    <row r="408" spans="1:48"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row>
    <row r="409" spans="1:48"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row>
    <row r="410" spans="1:48"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row>
    <row r="411" spans="1:48"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row>
    <row r="412" spans="1:48"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row>
    <row r="413" spans="1:48"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row>
    <row r="414" spans="1:48"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row>
    <row r="415" spans="1:48"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row>
    <row r="416" spans="1:48"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row>
    <row r="417" spans="1:48"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row>
    <row r="418" spans="1:48"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row>
    <row r="419" spans="1:48"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row>
    <row r="420" spans="1:48"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row>
    <row r="421" spans="1:48"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row>
    <row r="422" spans="1:48"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row>
    <row r="423" spans="1:48"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row>
    <row r="424" spans="1:48"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row>
    <row r="425" spans="1:48"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row>
    <row r="426" spans="1:48"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row>
    <row r="427" spans="1:48"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row>
    <row r="428" spans="1:48"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row>
    <row r="429" spans="1:48"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row>
    <row r="430" spans="1:48"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row>
    <row r="431" spans="1:48"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row>
    <row r="432" spans="1:48"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row>
    <row r="433" spans="1:48"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row>
    <row r="434" spans="1:48"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row>
    <row r="435" spans="1:48"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row>
    <row r="436" spans="1:48"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row>
    <row r="437" spans="1:48"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row>
    <row r="438" spans="1:48"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row>
    <row r="439" spans="1:48"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row>
    <row r="440" spans="1:48"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row>
    <row r="441" spans="1:48"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row>
    <row r="442" spans="1:48"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row>
    <row r="443" spans="1:48"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row>
    <row r="444" spans="1:48"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row>
    <row r="445" spans="1:48"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row>
    <row r="446" spans="1:48"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row>
    <row r="447" spans="1:48"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row>
    <row r="448" spans="1:48"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row>
    <row r="449" spans="1:48"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row>
    <row r="450" spans="1:48"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row>
    <row r="451" spans="1:48"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row>
    <row r="452" spans="1:48"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row>
    <row r="453" spans="1:48"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row>
    <row r="454" spans="1:48"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row>
    <row r="455" spans="1:48"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row>
    <row r="456" spans="1:48"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row>
    <row r="457" spans="1:48"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row>
    <row r="458" spans="1:48"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row>
    <row r="459" spans="1:48"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row>
    <row r="460" spans="1:48"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row>
    <row r="461" spans="1:48"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row>
    <row r="462" spans="1:48"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row>
    <row r="463" spans="1:48"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row>
    <row r="464" spans="1:48"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row>
    <row r="465" spans="1:48"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row>
    <row r="466" spans="1:48"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row>
    <row r="467" spans="1:48"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row>
    <row r="468" spans="1:48"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row>
    <row r="469" spans="1:48"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row>
    <row r="470" spans="1:48"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row>
    <row r="471" spans="1:48"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row>
    <row r="472" spans="1:48"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row>
    <row r="473" spans="1:48"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row>
    <row r="474" spans="1:48"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row>
    <row r="475" spans="1:48"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row>
    <row r="476" spans="1:48"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row>
    <row r="477" spans="1:48"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row>
    <row r="478" spans="1:48"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row>
    <row r="479" spans="1:48"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row>
    <row r="480" spans="1:48"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row>
    <row r="481" spans="1:48"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row>
    <row r="482" spans="1:48"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row>
    <row r="483" spans="1:48"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row>
    <row r="484" spans="1:48"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row>
    <row r="485" spans="1:48"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row>
    <row r="486" spans="1:48"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row>
    <row r="487" spans="1:48"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row>
    <row r="488" spans="1:48"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row>
    <row r="489" spans="1:48"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row>
    <row r="490" spans="1:48"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row>
    <row r="491" spans="1:48"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row>
    <row r="492" spans="1:48"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row>
    <row r="493" spans="1:48"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row>
    <row r="494" spans="1:48"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row>
    <row r="495" spans="1:48"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row>
    <row r="496" spans="1:48"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row>
    <row r="497" spans="1:48"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row>
    <row r="498" spans="1:48"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row>
    <row r="499" spans="1:48"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row>
    <row r="500" spans="1:48"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row>
    <row r="501" spans="1:48"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row>
    <row r="502" spans="1:48"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row>
    <row r="503" spans="1:48"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row>
    <row r="504" spans="1:48"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row>
    <row r="505" spans="1:48"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row>
    <row r="506" spans="1:48"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row>
    <row r="507" spans="1:48"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row>
    <row r="508" spans="1:48"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row>
    <row r="509" spans="1:48"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row>
    <row r="510" spans="1:48"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row>
    <row r="511" spans="1:48"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row>
    <row r="512" spans="1:48"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row>
    <row r="513" spans="1:48"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row>
    <row r="514" spans="1:48"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row>
    <row r="515" spans="1:48"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row>
    <row r="516" spans="1:48"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row>
    <row r="517" spans="1:48"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row>
    <row r="518" spans="1:48"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row>
    <row r="519" spans="1:48"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row>
    <row r="520" spans="1:48"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row>
    <row r="521" spans="1:48"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row>
    <row r="522" spans="1:48"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row>
    <row r="523" spans="1:48"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row>
    <row r="524" spans="1:48"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row>
    <row r="525" spans="1:48"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row>
    <row r="526" spans="1:48"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row>
    <row r="527" spans="1:48"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row>
    <row r="528" spans="1:48"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row>
    <row r="529" spans="1:48"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row>
    <row r="530" spans="1:48"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row>
    <row r="531" spans="1:48"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row>
    <row r="532" spans="1:48"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row>
    <row r="533" spans="1:48"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row>
    <row r="534" spans="1:48"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row>
    <row r="535" spans="1:48"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row>
    <row r="536" spans="1:48"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row>
    <row r="537" spans="1:48"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row>
    <row r="538" spans="1:48"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row>
    <row r="539" spans="1:48"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row>
    <row r="540" spans="1:48"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row>
    <row r="541" spans="1:48"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row>
    <row r="542" spans="1:48"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row>
    <row r="543" spans="1:48"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row>
    <row r="544" spans="1:48"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row>
    <row r="545" spans="1:48"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row>
    <row r="546" spans="1:48"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row>
    <row r="547" spans="1:48"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row>
    <row r="548" spans="1:48"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row>
    <row r="549" spans="1:48"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row>
    <row r="550" spans="1:48"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row>
    <row r="551" spans="1:48"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row>
    <row r="552" spans="1:48"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row>
    <row r="553" spans="1:48"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row>
    <row r="554" spans="1:48"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row>
    <row r="555" spans="1:48"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row>
    <row r="556" spans="1:48"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row>
    <row r="557" spans="1:48"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row>
    <row r="558" spans="1:48"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row>
    <row r="559" spans="1:48"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row>
    <row r="560" spans="1:48"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row>
    <row r="561" spans="1:48"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row>
    <row r="562" spans="1:48"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row>
    <row r="563" spans="1:48"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row>
    <row r="564" spans="1:48"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row>
    <row r="565" spans="1:48"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row>
    <row r="566" spans="1:48"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row>
    <row r="567" spans="1:48"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row>
    <row r="568" spans="1:48"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row>
    <row r="569" spans="1:48"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row>
    <row r="570" spans="1:48"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row>
    <row r="571" spans="1:48"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row>
    <row r="572" spans="1:48"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row>
    <row r="573" spans="1:48"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row>
    <row r="574" spans="1:48"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row>
    <row r="575" spans="1:48"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row>
    <row r="576" spans="1:48"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row>
    <row r="577" spans="1:48"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row>
    <row r="578" spans="1:48"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row>
    <row r="579" spans="1:48"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row>
    <row r="580" spans="1:48"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row>
    <row r="581" spans="1:48"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row>
    <row r="582" spans="1:48"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row>
    <row r="583" spans="1:48"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row>
    <row r="584" spans="1:48"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row>
    <row r="585" spans="1:48"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row>
    <row r="586" spans="1:48"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row>
    <row r="587" spans="1:48"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row>
    <row r="588" spans="1:48"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row>
    <row r="589" spans="1:48"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row>
    <row r="590" spans="1:48"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row>
    <row r="591" spans="1:48"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row>
    <row r="592" spans="1:48"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row>
    <row r="593" spans="1:48"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row>
    <row r="594" spans="1:48"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row>
    <row r="595" spans="1:48"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row>
    <row r="596" spans="1:48"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row>
    <row r="597" spans="1:48"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row>
    <row r="598" spans="1:48"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row>
    <row r="599" spans="1:48"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row>
    <row r="600" spans="1:48"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row>
    <row r="601" spans="1:48"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row>
    <row r="602" spans="1:48"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row>
    <row r="603" spans="1:48"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row>
    <row r="604" spans="1:48"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row>
    <row r="605" spans="1:48"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row>
  </sheetData>
  <sheetProtection password="E498" sheet="1" objects="1" scenarios="1" selectLockedCells="1"/>
  <mergeCells count="5">
    <mergeCell ref="C9:D9"/>
    <mergeCell ref="C23:G23"/>
    <mergeCell ref="E5:F5"/>
    <mergeCell ref="F17:G17"/>
    <mergeCell ref="B26:H26"/>
  </mergeCells>
  <conditionalFormatting sqref="F18:G21 F17">
    <cfRule type="expression" dxfId="13" priority="15">
      <formula>IF($B$101="Binary",TRUE,FALSE)</formula>
    </cfRule>
  </conditionalFormatting>
  <conditionalFormatting sqref="C11">
    <cfRule type="expression" dxfId="12" priority="12">
      <formula>IF($B$101="Binary",TRUE,FALSE)</formula>
    </cfRule>
  </conditionalFormatting>
  <conditionalFormatting sqref="E11">
    <cfRule type="expression" dxfId="11" priority="11">
      <formula>IF($B$101="Binary",TRUE,FALSE)</formula>
    </cfRule>
  </conditionalFormatting>
  <conditionalFormatting sqref="C15:D15">
    <cfRule type="expression" dxfId="10" priority="10">
      <formula>IF($B$101="Binary",TRUE,FALSE)</formula>
    </cfRule>
  </conditionalFormatting>
  <conditionalFormatting sqref="E15">
    <cfRule type="expression" dxfId="9" priority="9">
      <formula>IF($B$101="Binary",TRUE,FALSE)</formula>
    </cfRule>
  </conditionalFormatting>
  <conditionalFormatting sqref="C19">
    <cfRule type="expression" dxfId="8" priority="4">
      <formula>IF($B$101="Binary",TRUE,FALSE)</formula>
    </cfRule>
  </conditionalFormatting>
  <conditionalFormatting sqref="E19">
    <cfRule type="expression" dxfId="7" priority="7">
      <formula>IF($B$101="Binary",TRUE,FALSE)</formula>
    </cfRule>
  </conditionalFormatting>
  <conditionalFormatting sqref="D19">
    <cfRule type="expression" dxfId="6" priority="8">
      <formula>IF($B$101="Binary",TRUE,FALSE)</formula>
    </cfRule>
  </conditionalFormatting>
  <conditionalFormatting sqref="E7">
    <cfRule type="expression" dxfId="5" priority="3" stopIfTrue="1">
      <formula>IF($B$101="Binary",TRUE,FALSE)</formula>
    </cfRule>
    <cfRule type="expression" dxfId="4" priority="13">
      <formula>IF($B$102=2,TRUE,FALSE)</formula>
    </cfRule>
    <cfRule type="expression" dxfId="3" priority="14">
      <formula>IF($B$101&lt;&gt;"Binary",TRUE,FALSE)</formula>
    </cfRule>
  </conditionalFormatting>
  <conditionalFormatting sqref="F17:G18">
    <cfRule type="expression" dxfId="2" priority="2">
      <formula>IF($B$101&lt;&gt;"Binary",TRUE,FALSE)</formula>
    </cfRule>
  </conditionalFormatting>
  <conditionalFormatting sqref="E18 E20:E21">
    <cfRule type="expression" dxfId="1" priority="1">
      <formula>IF($B$101="Binary",TRUE,FALSE)</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Drop Down 2">
              <controlPr defaultSize="0" autoLine="0" autoPict="0">
                <anchor moveWithCells="1">
                  <from>
                    <xdr:col>4</xdr:col>
                    <xdr:colOff>0</xdr:colOff>
                    <xdr:row>3</xdr:row>
                    <xdr:rowOff>9525</xdr:rowOff>
                  </from>
                  <to>
                    <xdr:col>5</xdr:col>
                    <xdr:colOff>1066800</xdr:colOff>
                    <xdr:row>4</xdr:row>
                    <xdr:rowOff>47625</xdr:rowOff>
                  </to>
                </anchor>
              </controlPr>
            </control>
          </mc:Choice>
        </mc:AlternateContent>
        <mc:AlternateContent xmlns:mc="http://schemas.openxmlformats.org/markup-compatibility/2006">
          <mc:Choice Requires="x14">
            <control shapeId="1029" r:id="rId5" name="Drop Down 5">
              <controlPr defaultSize="0" autoLine="0" autoPict="0">
                <anchor moveWithCells="1">
                  <from>
                    <xdr:col>4</xdr:col>
                    <xdr:colOff>0</xdr:colOff>
                    <xdr:row>12</xdr:row>
                    <xdr:rowOff>9525</xdr:rowOff>
                  </from>
                  <to>
                    <xdr:col>4</xdr:col>
                    <xdr:colOff>1066800</xdr:colOff>
                    <xdr:row>13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6" id="{C8F88A98-6D8A-4433-B278-528797455035}">
            <xm:f>IF(OFFSET(data!$D$7,data!$A$7-1,0)="Binary",TRUE,FALSE)</xm:f>
            <x14:dxf>
              <border>
                <left/>
                <vertical/>
                <horizontal/>
              </border>
            </x14:dxf>
          </x14:cfRule>
          <xm:sqref>C15:D15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5"/>
  <sheetViews>
    <sheetView showGridLines="0" showRowColHeaders="0" zoomScaleNormal="100" workbookViewId="0">
      <selection activeCell="L29" sqref="L29"/>
    </sheetView>
  </sheetViews>
  <sheetFormatPr defaultRowHeight="15" x14ac:dyDescent="0.25"/>
  <cols>
    <col min="1" max="1" width="54.7109375" style="6" customWidth="1"/>
    <col min="2" max="2" width="1" style="6" customWidth="1"/>
    <col min="3" max="3" width="1.7109375" style="6" customWidth="1"/>
    <col min="4" max="16384" width="9.140625" style="6"/>
  </cols>
  <sheetData>
    <row r="1" spans="1:43" ht="60" customHeight="1" x14ac:dyDescent="0.25">
      <c r="A1" s="9"/>
      <c r="B1" s="9"/>
      <c r="C1" s="53"/>
      <c r="D1" s="53"/>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row>
    <row r="2" spans="1:43" ht="13.5" customHeight="1" x14ac:dyDescent="0.25">
      <c r="A2" s="9"/>
      <c r="B2" s="9"/>
      <c r="C2" s="53"/>
      <c r="D2" s="53"/>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row>
    <row r="3" spans="1:43" ht="15.75" customHeight="1" x14ac:dyDescent="0.25">
      <c r="A3" s="9"/>
      <c r="B3" s="9"/>
      <c r="C3" s="53"/>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row>
    <row r="4" spans="1:43" x14ac:dyDescent="0.25">
      <c r="A4" s="96"/>
      <c r="B4" s="9"/>
      <c r="C4" s="53"/>
      <c r="D4" s="53"/>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row>
    <row r="5" spans="1:43" ht="54.95" customHeight="1" x14ac:dyDescent="0.25">
      <c r="A5" s="96"/>
      <c r="B5" s="9"/>
      <c r="C5" s="53"/>
      <c r="D5" s="53"/>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row>
    <row r="6" spans="1:43" ht="15" customHeight="1" x14ac:dyDescent="0.25">
      <c r="A6" s="96"/>
      <c r="B6" s="9"/>
      <c r="C6" s="53"/>
      <c r="D6" s="53"/>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row>
    <row r="7" spans="1:43" ht="15" customHeight="1" x14ac:dyDescent="0.25">
      <c r="A7" s="96"/>
      <c r="B7" s="9"/>
      <c r="C7" s="53"/>
      <c r="D7" s="53"/>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row>
    <row r="8" spans="1:43" ht="9.9499999999999993" customHeight="1" x14ac:dyDescent="0.25">
      <c r="A8" s="96"/>
      <c r="B8" s="9"/>
      <c r="C8" s="53"/>
      <c r="D8" s="53"/>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row>
    <row r="9" spans="1:43" x14ac:dyDescent="0.25">
      <c r="A9" s="96"/>
      <c r="B9" s="9"/>
      <c r="C9" s="53"/>
      <c r="D9" s="53"/>
      <c r="E9" s="9"/>
      <c r="F9" s="80"/>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row>
    <row r="10" spans="1:43" x14ac:dyDescent="0.25">
      <c r="A10" s="96"/>
      <c r="B10" s="9"/>
      <c r="C10" s="53"/>
      <c r="D10" s="53"/>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row>
    <row r="11" spans="1:43" x14ac:dyDescent="0.25">
      <c r="A11" s="96"/>
      <c r="B11" s="9"/>
      <c r="C11" s="53"/>
      <c r="D11" s="53"/>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row>
    <row r="12" spans="1:43" ht="9.9499999999999993" customHeight="1" x14ac:dyDescent="0.25">
      <c r="A12" s="96"/>
      <c r="B12" s="9"/>
      <c r="C12" s="53"/>
      <c r="D12" s="53"/>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row>
    <row r="13" spans="1:43" ht="18" customHeight="1" x14ac:dyDescent="0.25">
      <c r="A13" s="96"/>
      <c r="B13" s="9"/>
      <c r="C13" s="53"/>
      <c r="D13" s="53"/>
      <c r="E13" s="9"/>
      <c r="F13" s="38"/>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row>
    <row r="14" spans="1:43" ht="9.9499999999999993" customHeight="1" x14ac:dyDescent="0.25">
      <c r="A14" s="96"/>
      <c r="B14" s="9"/>
      <c r="C14" s="53"/>
      <c r="D14" s="53"/>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row>
    <row r="15" spans="1:43" x14ac:dyDescent="0.25">
      <c r="A15" s="96"/>
      <c r="B15" s="9"/>
      <c r="C15" s="53"/>
      <c r="D15" s="53"/>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row>
    <row r="16" spans="1:43" x14ac:dyDescent="0.25">
      <c r="A16" s="96"/>
      <c r="B16" s="9"/>
      <c r="C16" s="53"/>
      <c r="D16" s="53"/>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row>
    <row r="17" spans="1:43" x14ac:dyDescent="0.25">
      <c r="A17" s="96"/>
      <c r="B17" s="9"/>
      <c r="C17" s="53"/>
      <c r="D17" s="53"/>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row>
    <row r="18" spans="1:43" x14ac:dyDescent="0.25">
      <c r="A18" s="96"/>
      <c r="B18" s="9"/>
      <c r="C18" s="53"/>
      <c r="D18" s="53"/>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row>
    <row r="19" spans="1:43" x14ac:dyDescent="0.25">
      <c r="A19" s="96"/>
      <c r="B19" s="9"/>
      <c r="C19" s="53"/>
      <c r="D19" s="53"/>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row>
    <row r="20" spans="1:43" x14ac:dyDescent="0.25">
      <c r="A20" s="96"/>
      <c r="B20" s="9"/>
      <c r="C20" s="53"/>
      <c r="D20" s="53"/>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row>
    <row r="21" spans="1:43" x14ac:dyDescent="0.25">
      <c r="A21" s="96"/>
      <c r="B21" s="9"/>
      <c r="C21" s="53"/>
      <c r="D21" s="53"/>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row>
    <row r="22" spans="1:43" ht="18" customHeight="1" x14ac:dyDescent="0.25">
      <c r="A22" s="96"/>
      <c r="B22" s="9"/>
      <c r="C22" s="53"/>
      <c r="D22" s="53"/>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row>
    <row r="23" spans="1:43" x14ac:dyDescent="0.25">
      <c r="A23" s="96"/>
      <c r="B23" s="9"/>
      <c r="C23" s="53"/>
      <c r="D23" s="53"/>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row>
    <row r="24" spans="1:43" ht="3.95" customHeight="1" x14ac:dyDescent="0.25">
      <c r="A24" s="9"/>
      <c r="B24" s="9"/>
      <c r="C24" s="53"/>
      <c r="D24" s="53"/>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row>
    <row r="25" spans="1:43" x14ac:dyDescent="0.25">
      <c r="A25" s="9"/>
      <c r="B25" s="9"/>
      <c r="C25" s="53"/>
      <c r="D25" s="53"/>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row>
    <row r="26" spans="1:43" x14ac:dyDescent="0.25">
      <c r="A26" s="9"/>
      <c r="B26" s="9"/>
      <c r="C26" s="95"/>
      <c r="D26" s="9"/>
      <c r="E26" s="39"/>
      <c r="F26" s="38"/>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row>
    <row r="27" spans="1:43" x14ac:dyDescent="0.25">
      <c r="A27" s="9"/>
      <c r="B27" s="9"/>
      <c r="C27" s="9"/>
      <c r="D27" s="9"/>
      <c r="E27" s="39"/>
      <c r="F27" s="38"/>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row>
    <row r="28" spans="1:43" x14ac:dyDescent="0.25">
      <c r="A28" s="9"/>
      <c r="B28" s="9"/>
      <c r="C28" s="9"/>
      <c r="D28" s="9"/>
      <c r="E28" s="9"/>
      <c r="F28" s="38"/>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row>
    <row r="29" spans="1:43"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row>
    <row r="30" spans="1:43"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row>
    <row r="31" spans="1:43"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row>
    <row r="32" spans="1:43"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row>
    <row r="33" spans="1:43"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row>
    <row r="34" spans="1:43"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row>
    <row r="35" spans="1:43"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row>
    <row r="36" spans="1:43"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row>
    <row r="37" spans="1:43"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row>
    <row r="38" spans="1:43"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row>
    <row r="39" spans="1:43"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row>
    <row r="40" spans="1:43"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row>
    <row r="41" spans="1:43"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row>
    <row r="42" spans="1:43"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row>
    <row r="43" spans="1:43"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row>
    <row r="44" spans="1:43"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row>
    <row r="45" spans="1:43"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row>
    <row r="46" spans="1:43"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row>
    <row r="47" spans="1:43"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row>
    <row r="48" spans="1:43"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row>
    <row r="49" spans="1:43"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row>
    <row r="50" spans="1:43"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row>
    <row r="51" spans="1:43"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row>
    <row r="52" spans="1:43"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row>
    <row r="53" spans="1:43"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row>
    <row r="54" spans="1:43"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row>
    <row r="55" spans="1:43"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row>
    <row r="56" spans="1:43"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row>
    <row r="57" spans="1:43"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row>
    <row r="58" spans="1:43"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row>
    <row r="59" spans="1:43"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row>
    <row r="60" spans="1:43"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row>
    <row r="61" spans="1:43"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row>
    <row r="62" spans="1:43"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row>
    <row r="63" spans="1:43"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row>
    <row r="64" spans="1:43"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row>
    <row r="65" spans="1:43"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row>
    <row r="66" spans="1:43"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row>
    <row r="67" spans="1:43"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row>
    <row r="68" spans="1:43"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row>
    <row r="69" spans="1:43"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row>
    <row r="70" spans="1:43"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row>
    <row r="71" spans="1:43"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row>
    <row r="72" spans="1:43"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row>
    <row r="73" spans="1:43"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row>
    <row r="74" spans="1:43"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row>
    <row r="75" spans="1:43"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row>
    <row r="76" spans="1:43"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row>
    <row r="77" spans="1:43"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row>
    <row r="78" spans="1:43"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row>
    <row r="79" spans="1:43"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row>
    <row r="80" spans="1:43"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row>
    <row r="81" spans="1:43"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row>
    <row r="82" spans="1:43"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row>
    <row r="83" spans="1:43"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row>
    <row r="84" spans="1:43"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row>
    <row r="85" spans="1:43"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row>
    <row r="86" spans="1:43"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row>
    <row r="87" spans="1:43"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row>
    <row r="88" spans="1:43"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row>
    <row r="89" spans="1:43"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row>
    <row r="90" spans="1:43"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row>
    <row r="91" spans="1:43"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row>
    <row r="92" spans="1:43"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row>
    <row r="93" spans="1:43"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row>
    <row r="94" spans="1:43"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row>
    <row r="95" spans="1:43"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row>
    <row r="96" spans="1:43"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row>
    <row r="97" spans="1:43"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row>
    <row r="98" spans="1:43"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row>
    <row r="99" spans="1:43"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row>
    <row r="100" spans="1:43"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row>
    <row r="101" spans="1:43" x14ac:dyDescent="0.25">
      <c r="A101" s="9"/>
      <c r="B101" s="9"/>
      <c r="C101" s="9" t="str">
        <f ca="1">OFFSET(data!$D$7,data!$A$7-1,0)</f>
        <v>Non-binary</v>
      </c>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row>
    <row r="102" spans="1:43" x14ac:dyDescent="0.25">
      <c r="A102" s="9"/>
      <c r="B102" s="9"/>
      <c r="C102" s="9">
        <f>data!A7</f>
        <v>1</v>
      </c>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row>
    <row r="103" spans="1:43"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row>
    <row r="104" spans="1:43"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row>
    <row r="105" spans="1:43"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row>
    <row r="106" spans="1:43"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row>
    <row r="107" spans="1:43"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row>
    <row r="108" spans="1:43"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row>
    <row r="109" spans="1:43"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row>
    <row r="110" spans="1:43"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row>
    <row r="111" spans="1:43"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row>
    <row r="112" spans="1:43"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row>
    <row r="113" spans="1:43"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row>
    <row r="114" spans="1:43"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row>
    <row r="115" spans="1:43"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row>
    <row r="116" spans="1:43"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row>
    <row r="117" spans="1:43"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row>
    <row r="118" spans="1:43"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row>
    <row r="119" spans="1:43"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row>
    <row r="120" spans="1:43"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row>
    <row r="121" spans="1:43"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row>
    <row r="122" spans="1:43"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row>
    <row r="123" spans="1:43"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row>
    <row r="124" spans="1:43"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row>
    <row r="125" spans="1:43"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row>
    <row r="126" spans="1:43"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row>
    <row r="127" spans="1:43"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row>
    <row r="128" spans="1:43"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row>
    <row r="129" spans="1:43"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row>
    <row r="130" spans="1:43"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row>
    <row r="131" spans="1:43"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row>
    <row r="132" spans="1:43"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row>
    <row r="133" spans="1:43"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row>
    <row r="134" spans="1:43"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row>
    <row r="135" spans="1:43"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row>
    <row r="136" spans="1:43"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row>
    <row r="137" spans="1:43"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row>
    <row r="138" spans="1:43"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row>
    <row r="139" spans="1:43"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row>
    <row r="140" spans="1:43"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row>
    <row r="141" spans="1:43"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row>
    <row r="142" spans="1:43"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row>
    <row r="143" spans="1:43"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row>
    <row r="144" spans="1:43"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row>
    <row r="145" spans="1:43"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row>
    <row r="146" spans="1:43"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row>
    <row r="147" spans="1:43"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row>
    <row r="148" spans="1:43"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row>
    <row r="149" spans="1:43"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row>
    <row r="150" spans="1:43"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row>
    <row r="151" spans="1:43"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row>
    <row r="152" spans="1:43"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row>
    <row r="153" spans="1:43"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row>
    <row r="154" spans="1:43"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row>
    <row r="155" spans="1:43"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row>
    <row r="156" spans="1:43"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row>
    <row r="157" spans="1:43"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row>
    <row r="158" spans="1:43"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row>
    <row r="159" spans="1:43"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row>
    <row r="160" spans="1:43"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row>
    <row r="161" spans="1:43"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row>
    <row r="162" spans="1:43"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row>
    <row r="163" spans="1:43"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row>
    <row r="164" spans="1:43"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row>
    <row r="165" spans="1:43"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row>
    <row r="166" spans="1:43"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row>
    <row r="167" spans="1:43"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row>
    <row r="168" spans="1:43"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row>
    <row r="169" spans="1:43"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row>
    <row r="170" spans="1:43"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row>
    <row r="171" spans="1:43"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row>
    <row r="172" spans="1:43"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row>
    <row r="173" spans="1:43"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row>
    <row r="174" spans="1:43"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row>
    <row r="175" spans="1:43"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row>
    <row r="176" spans="1:43"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row>
    <row r="177" spans="1:43"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row>
    <row r="178" spans="1:43"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row>
    <row r="179" spans="1:43"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row>
    <row r="180" spans="1:43"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row>
    <row r="181" spans="1:43"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row>
    <row r="182" spans="1:43"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row>
    <row r="183" spans="1:43"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row>
    <row r="184" spans="1:43"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row>
    <row r="185" spans="1:43"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row>
    <row r="186" spans="1:43"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row>
    <row r="187" spans="1:43"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row>
    <row r="188" spans="1:43"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row>
    <row r="189" spans="1:43"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row>
    <row r="190" spans="1:43"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row>
    <row r="191" spans="1:43"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row>
    <row r="192" spans="1:43"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row>
    <row r="193" spans="1:43"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row>
    <row r="194" spans="1:43"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row>
    <row r="195" spans="1:43"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row>
    <row r="196" spans="1:43"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row>
    <row r="197" spans="1:43"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row>
    <row r="198" spans="1:43"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row>
    <row r="199" spans="1:43"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row>
    <row r="200" spans="1:43"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row>
    <row r="201" spans="1:43"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row>
    <row r="202" spans="1:43"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row>
    <row r="203" spans="1:43"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row>
    <row r="204" spans="1:43"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row>
    <row r="205" spans="1:43"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row>
    <row r="206" spans="1:43"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row>
    <row r="207" spans="1:43"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row>
    <row r="208" spans="1:43"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row>
    <row r="209" spans="1:43"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row>
    <row r="210" spans="1:43"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row>
    <row r="211" spans="1:43"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row>
    <row r="212" spans="1:43"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row>
    <row r="213" spans="1:43"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row>
    <row r="214" spans="1:43"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row>
    <row r="215" spans="1:43"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row>
    <row r="216" spans="1:43"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row>
    <row r="217" spans="1:43"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row>
    <row r="218" spans="1:43"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row>
    <row r="219" spans="1:43"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row>
    <row r="220" spans="1:43"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row>
    <row r="221" spans="1:43"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row>
    <row r="222" spans="1:43"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row>
    <row r="223" spans="1:43"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row>
    <row r="224" spans="1:43"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row>
    <row r="225" spans="1:43"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row>
    <row r="226" spans="1:43"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row>
    <row r="227" spans="1:43"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row>
    <row r="228" spans="1:43"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row>
    <row r="229" spans="1:43"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row>
    <row r="230" spans="1:43"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row>
    <row r="231" spans="1:43"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row>
    <row r="232" spans="1:43"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row>
    <row r="233" spans="1:43"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row>
    <row r="234" spans="1:43"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row>
    <row r="235" spans="1:43"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row>
    <row r="236" spans="1:43"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row>
    <row r="237" spans="1:43"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row>
    <row r="238" spans="1:43"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row>
    <row r="239" spans="1:43"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row>
    <row r="240" spans="1:43"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row>
    <row r="241" spans="1:43"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row>
    <row r="242" spans="1:43"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row>
    <row r="243" spans="1:43"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row>
    <row r="244" spans="1:43"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row>
    <row r="245" spans="1:43"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row>
    <row r="246" spans="1:43"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row>
    <row r="247" spans="1:43"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row>
    <row r="248" spans="1:43"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row>
    <row r="249" spans="1:43"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row>
    <row r="250" spans="1:43"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row>
    <row r="251" spans="1:43"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row>
    <row r="252" spans="1:43"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row>
    <row r="253" spans="1:43"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row>
    <row r="254" spans="1:43"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row>
    <row r="255" spans="1:43"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row>
    <row r="256" spans="1:43"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row>
    <row r="257" spans="1:43"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row>
    <row r="258" spans="1:43"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row>
    <row r="259" spans="1:43"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row>
    <row r="260" spans="1:43"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row>
    <row r="261" spans="1:43"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row>
    <row r="262" spans="1:43"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row>
    <row r="263" spans="1:43"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row>
    <row r="264" spans="1:43"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row>
    <row r="265" spans="1:43"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row>
    <row r="266" spans="1:43"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row>
    <row r="267" spans="1:43"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row>
    <row r="268" spans="1:43"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row>
    <row r="269" spans="1:43"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row>
    <row r="270" spans="1:43"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row>
    <row r="271" spans="1:43"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row>
    <row r="272" spans="1:43"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row>
    <row r="273" spans="1:43"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row>
    <row r="274" spans="1:43"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row>
    <row r="275" spans="1:43"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row>
    <row r="276" spans="1:43"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row>
    <row r="277" spans="1:43"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row>
    <row r="278" spans="1:43"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row>
    <row r="279" spans="1:43"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row>
    <row r="280" spans="1:43"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row>
    <row r="281" spans="1:43"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row>
    <row r="282" spans="1:43"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row>
    <row r="283" spans="1:43"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row>
    <row r="284" spans="1:43"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row>
    <row r="285" spans="1:43"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row>
    <row r="286" spans="1:43"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row>
    <row r="287" spans="1:43"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row>
    <row r="288" spans="1:43"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row>
    <row r="289" spans="1:43"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row>
    <row r="290" spans="1:43"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row>
    <row r="291" spans="1:43"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row>
    <row r="292" spans="1:43"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row>
    <row r="293" spans="1:43"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row>
    <row r="294" spans="1:43"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row>
    <row r="295" spans="1:43"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row>
    <row r="296" spans="1:43"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row>
    <row r="297" spans="1:43"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row>
    <row r="298" spans="1:43"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row>
    <row r="299" spans="1:43"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row>
    <row r="300" spans="1:43"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row>
    <row r="301" spans="1:43"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row>
    <row r="302" spans="1:43"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row>
    <row r="303" spans="1:43"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row>
    <row r="304" spans="1:43"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row>
    <row r="305" spans="1:43"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row>
    <row r="306" spans="1:43"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row>
    <row r="307" spans="1:43"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row>
    <row r="308" spans="1:43"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row>
    <row r="309" spans="1:43"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row>
    <row r="310" spans="1:43"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row>
    <row r="311" spans="1:43"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row>
    <row r="312" spans="1:43"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row>
    <row r="313" spans="1:43"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row>
    <row r="314" spans="1:43"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row>
    <row r="315" spans="1:43"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row>
    <row r="316" spans="1:43"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row>
    <row r="317" spans="1:43"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row>
    <row r="318" spans="1:43"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row>
    <row r="319" spans="1:43"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row>
    <row r="320" spans="1:43"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row>
    <row r="321" spans="1:43"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row>
    <row r="322" spans="1:43"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row>
    <row r="323" spans="1:43"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row>
    <row r="324" spans="1:43"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row>
    <row r="325" spans="1:43"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row>
    <row r="326" spans="1:43"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row>
    <row r="327" spans="1:43"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row>
    <row r="328" spans="1:43"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row>
    <row r="329" spans="1:43"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row>
    <row r="330" spans="1:43"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row>
    <row r="331" spans="1:43"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row>
    <row r="332" spans="1:43"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row>
    <row r="333" spans="1:43"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row>
    <row r="334" spans="1:43"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row>
    <row r="335" spans="1:43"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row>
    <row r="336" spans="1:43"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row>
    <row r="337" spans="1:43"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row>
    <row r="338" spans="1:43"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row>
    <row r="339" spans="1:43"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row>
    <row r="340" spans="1:43"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row>
    <row r="341" spans="1:43"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row>
    <row r="342" spans="1:43"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row>
    <row r="343" spans="1:43"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row>
    <row r="344" spans="1:43"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row>
    <row r="345" spans="1:43"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row>
    <row r="346" spans="1:43"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row>
    <row r="347" spans="1:43"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row>
    <row r="348" spans="1:43"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row>
    <row r="349" spans="1:43"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row>
    <row r="350" spans="1:43"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row>
    <row r="351" spans="1:43"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row>
    <row r="352" spans="1:43"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row>
    <row r="353" spans="1:43"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row>
    <row r="354" spans="1:43"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row>
    <row r="355" spans="1:43"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row>
    <row r="356" spans="1:43"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row>
    <row r="357" spans="1:43"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row>
    <row r="358" spans="1:43"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row>
    <row r="359" spans="1:43"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row>
    <row r="360" spans="1:43"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row>
    <row r="361" spans="1:43"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row>
    <row r="362" spans="1:43"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row>
    <row r="363" spans="1:43"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row>
    <row r="364" spans="1:43"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row>
    <row r="365" spans="1:43"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row>
    <row r="366" spans="1:43"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row>
    <row r="367" spans="1:43"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row>
    <row r="368" spans="1:43"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row>
    <row r="369" spans="1:43"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row>
    <row r="370" spans="1:43"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row>
    <row r="371" spans="1:43"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row>
    <row r="372" spans="1:43"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row>
    <row r="373" spans="1:43"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row>
    <row r="374" spans="1:43"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row>
    <row r="375" spans="1:43"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row>
    <row r="376" spans="1:43"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row>
    <row r="377" spans="1:43"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row>
    <row r="378" spans="1:43"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row>
    <row r="379" spans="1:43"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row>
    <row r="380" spans="1:43"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row>
    <row r="381" spans="1:43"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row>
    <row r="382" spans="1:43"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row>
    <row r="383" spans="1:43"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row>
    <row r="384" spans="1:43"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row>
    <row r="385" spans="1:43"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row>
    <row r="386" spans="1:43"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row>
    <row r="387" spans="1:43"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row>
    <row r="388" spans="1:43"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row>
    <row r="389" spans="1:43"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row>
    <row r="390" spans="1:43"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row>
    <row r="391" spans="1:43"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row>
    <row r="392" spans="1:43"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row>
    <row r="393" spans="1:43"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row>
    <row r="394" spans="1:43"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row>
    <row r="395" spans="1:43"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row>
    <row r="396" spans="1:43"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row>
    <row r="397" spans="1:43"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row>
    <row r="398" spans="1:43"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row>
    <row r="399" spans="1:43"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row>
    <row r="400" spans="1:43"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row>
    <row r="401" spans="1:43"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row>
    <row r="402" spans="1:43"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row>
    <row r="403" spans="1:43"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row>
    <row r="404" spans="1:43"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row>
    <row r="405" spans="1:43"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row>
    <row r="406" spans="1:43"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row>
    <row r="407" spans="1:43"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row>
    <row r="408" spans="1:43"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row>
    <row r="409" spans="1:43"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row>
    <row r="410" spans="1:43"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row>
    <row r="411" spans="1:43"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row>
    <row r="412" spans="1:43"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row>
    <row r="413" spans="1:43"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row>
    <row r="414" spans="1:43"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row>
    <row r="415" spans="1:43"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row>
    <row r="416" spans="1:43"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row>
    <row r="417" spans="1:43"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row>
    <row r="418" spans="1:43"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row>
    <row r="419" spans="1:43"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row>
    <row r="420" spans="1:43"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row>
    <row r="421" spans="1:43"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row>
    <row r="422" spans="1:43"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row>
    <row r="423" spans="1:43"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row>
    <row r="424" spans="1:43"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row>
    <row r="425" spans="1:43"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row>
    <row r="426" spans="1:43"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row>
    <row r="427" spans="1:43"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row>
    <row r="428" spans="1:43"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row>
    <row r="429" spans="1:43"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row>
    <row r="430" spans="1:43"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row>
    <row r="431" spans="1:43"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row>
    <row r="432" spans="1:43"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row>
    <row r="433" spans="1:43"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row>
    <row r="434" spans="1:43"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row>
    <row r="435" spans="1:43"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row>
    <row r="436" spans="1:43"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row>
    <row r="437" spans="1:43"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row>
    <row r="438" spans="1:43"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row>
    <row r="439" spans="1:43"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row>
    <row r="440" spans="1:43"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row>
    <row r="441" spans="1:43"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row>
    <row r="442" spans="1:43"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row>
    <row r="443" spans="1:43"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row>
    <row r="444" spans="1:43"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row>
    <row r="445" spans="1:43"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row>
    <row r="446" spans="1:43"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row>
    <row r="447" spans="1:43"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row>
    <row r="448" spans="1:43"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row>
    <row r="449" spans="1:43"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row>
    <row r="450" spans="1:43"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row>
    <row r="451" spans="1:43"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row>
    <row r="452" spans="1:43"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row>
    <row r="453" spans="1:43"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row>
    <row r="454" spans="1:43"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row>
    <row r="455" spans="1:43"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row>
    <row r="456" spans="1:43"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row>
    <row r="457" spans="1:43"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row>
    <row r="458" spans="1:43"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row>
    <row r="459" spans="1:43"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row>
    <row r="460" spans="1:43"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row>
    <row r="461" spans="1:43"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row>
    <row r="462" spans="1:43"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row>
    <row r="463" spans="1:43"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row>
    <row r="464" spans="1:43"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row>
    <row r="465" spans="1:43"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row>
    <row r="466" spans="1:43"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row>
    <row r="467" spans="1:43"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row>
    <row r="468" spans="1:43"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row>
    <row r="469" spans="1:43"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row>
    <row r="470" spans="1:43"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row>
    <row r="471" spans="1:43"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row>
    <row r="472" spans="1:43"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row>
    <row r="473" spans="1:43"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row>
    <row r="474" spans="1:43"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row>
    <row r="475" spans="1:43"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row>
    <row r="476" spans="1:43"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row>
    <row r="477" spans="1:43"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row>
    <row r="478" spans="1:43"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row>
    <row r="479" spans="1:43"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row>
    <row r="480" spans="1:43"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row>
    <row r="481" spans="1:43"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row>
    <row r="482" spans="1:43"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row>
    <row r="483" spans="1:43"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row>
    <row r="484" spans="1:43"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row>
    <row r="485" spans="1:43"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row>
    <row r="486" spans="1:43"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row>
    <row r="487" spans="1:43"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row>
    <row r="488" spans="1:43"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row>
    <row r="489" spans="1:43"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row>
    <row r="490" spans="1:43"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row>
    <row r="491" spans="1:43"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row>
    <row r="492" spans="1:43"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row>
    <row r="493" spans="1:43"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row>
    <row r="494" spans="1:43"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row>
    <row r="495" spans="1:43"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row>
    <row r="496" spans="1:43"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row>
    <row r="497" spans="1:43"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row>
    <row r="498" spans="1:43"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row>
    <row r="499" spans="1:43"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row>
    <row r="500" spans="1:43"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row>
    <row r="501" spans="1:43"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row>
    <row r="502" spans="1:43"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row>
    <row r="503" spans="1:43"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row>
    <row r="504" spans="1:43"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row>
    <row r="505" spans="1:43"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row>
    <row r="506" spans="1:43"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row>
    <row r="507" spans="1:43"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row>
    <row r="508" spans="1:43"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row>
    <row r="509" spans="1:43"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row>
    <row r="510" spans="1:43"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row>
    <row r="511" spans="1:43"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row>
    <row r="512" spans="1:43"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row>
    <row r="513" spans="1:43"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row>
    <row r="514" spans="1:43"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row>
    <row r="515" spans="1:43"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row>
    <row r="516" spans="1:43"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row>
    <row r="517" spans="1:43"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row>
    <row r="518" spans="1:43"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row>
    <row r="519" spans="1:43"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row>
    <row r="520" spans="1:43"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row>
    <row r="521" spans="1:43"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row>
    <row r="522" spans="1:43"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row>
    <row r="523" spans="1:43"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row>
    <row r="524" spans="1:43"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row>
    <row r="525" spans="1:43"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row>
    <row r="526" spans="1:43"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row>
    <row r="527" spans="1:43"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row>
    <row r="528" spans="1:43"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row>
    <row r="529" spans="1:43"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row>
    <row r="530" spans="1:43"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row>
    <row r="531" spans="1:43"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row>
    <row r="532" spans="1:43"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row>
    <row r="533" spans="1:43"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row>
    <row r="534" spans="1:43"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row>
    <row r="535" spans="1:43"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row>
    <row r="536" spans="1:43"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row>
    <row r="537" spans="1:43"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row>
    <row r="538" spans="1:43"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row>
    <row r="539" spans="1:43"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row>
    <row r="540" spans="1:43"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row>
    <row r="541" spans="1:43"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row>
    <row r="542" spans="1:43"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row>
    <row r="543" spans="1:43"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row>
    <row r="544" spans="1:43"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row>
    <row r="545" spans="1:43"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row>
    <row r="546" spans="1:43"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row>
    <row r="547" spans="1:43"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row>
    <row r="548" spans="1:43"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row>
    <row r="549" spans="1:43"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row>
    <row r="550" spans="1:43"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row>
    <row r="551" spans="1:43"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row>
    <row r="552" spans="1:43"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row>
    <row r="553" spans="1:43"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row>
    <row r="554" spans="1:43"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row>
    <row r="555" spans="1:43"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row>
    <row r="556" spans="1:43"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row>
    <row r="557" spans="1:43"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row>
    <row r="558" spans="1:43"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row>
    <row r="559" spans="1:43"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row>
    <row r="560" spans="1:43"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row>
    <row r="561" spans="1:43"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row>
    <row r="562" spans="1:43"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row>
    <row r="563" spans="1:43"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row>
    <row r="564" spans="1:43"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row>
    <row r="565" spans="1:43"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row>
    <row r="566" spans="1:43"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row>
    <row r="567" spans="1:43"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row>
    <row r="568" spans="1:43"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row>
    <row r="569" spans="1:43"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row>
    <row r="570" spans="1:43"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row>
    <row r="571" spans="1:43"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row>
    <row r="572" spans="1:43"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row>
    <row r="573" spans="1:43"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row>
    <row r="574" spans="1:43"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row>
    <row r="575" spans="1:43"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row>
    <row r="576" spans="1:43"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row>
    <row r="577" spans="1:43"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row>
    <row r="578" spans="1:43"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row>
    <row r="579" spans="1:43"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row>
    <row r="580" spans="1:43"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row>
    <row r="581" spans="1:43"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row>
    <row r="582" spans="1:43"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row>
    <row r="583" spans="1:43"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row>
    <row r="584" spans="1:43"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row>
    <row r="585" spans="1:43"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row>
    <row r="586" spans="1:43"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row>
    <row r="587" spans="1:43"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row>
    <row r="588" spans="1:43"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row>
    <row r="589" spans="1:43"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row>
    <row r="590" spans="1:43"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row>
    <row r="591" spans="1:43"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row>
    <row r="592" spans="1:43"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row>
    <row r="593" spans="1:43"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row>
    <row r="594" spans="1:43"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row>
    <row r="595" spans="1:43"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row>
    <row r="596" spans="1:43"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row>
    <row r="597" spans="1:43"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row>
    <row r="598" spans="1:43"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row>
    <row r="599" spans="1:43"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row>
    <row r="600" spans="1:43"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row>
    <row r="601" spans="1:43"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row>
    <row r="602" spans="1:43"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row>
    <row r="603" spans="1:43"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row>
    <row r="604" spans="1:43"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row>
    <row r="605" spans="1:43"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row>
  </sheetData>
  <sheetProtection password="E498" sheet="1" objects="1" scenarios="1" selectLockedCells="1" selectUnlockedCell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topLeftCell="G1" workbookViewId="0">
      <selection activeCell="G7" sqref="G7"/>
    </sheetView>
  </sheetViews>
  <sheetFormatPr defaultRowHeight="15" x14ac:dyDescent="0.25"/>
  <cols>
    <col min="1" max="2" width="9.7109375" style="22" customWidth="1"/>
    <col min="3" max="3" width="36.7109375" customWidth="1"/>
    <col min="4" max="4" width="14.5703125" style="6" customWidth="1"/>
    <col min="5" max="5" width="14.85546875" customWidth="1"/>
    <col min="6" max="6" width="21.7109375" customWidth="1"/>
    <col min="7" max="7" width="10.42578125" customWidth="1"/>
    <col min="8" max="8" width="12.5703125" style="6" customWidth="1"/>
    <col min="9" max="9" width="3.85546875" customWidth="1"/>
    <col min="10" max="10" width="9.140625" style="22"/>
    <col min="13" max="13" width="2.85546875" customWidth="1"/>
    <col min="16" max="16" width="24.28515625" customWidth="1"/>
  </cols>
  <sheetData>
    <row r="1" spans="1:16" x14ac:dyDescent="0.25">
      <c r="C1" s="2"/>
    </row>
    <row r="2" spans="1:16" x14ac:dyDescent="0.25">
      <c r="A2" s="10" t="s">
        <v>0</v>
      </c>
      <c r="B2" s="2">
        <f ca="1">IF(OFFSET(data!D7,data!A7-1,0)="Binary",Calculator!E7*Calculator!E9,Calculator!E15*Calculator!E9)</f>
        <v>6.6666666666666662E-3</v>
      </c>
      <c r="D2" s="10"/>
    </row>
    <row r="4" spans="1:16" s="6" customFormat="1" x14ac:dyDescent="0.25">
      <c r="A4" s="4" t="s">
        <v>21</v>
      </c>
      <c r="B4" s="4"/>
      <c r="J4" s="4" t="s">
        <v>22</v>
      </c>
      <c r="N4" s="4" t="s">
        <v>23</v>
      </c>
    </row>
    <row r="5" spans="1:16" x14ac:dyDescent="0.25">
      <c r="A5" s="23"/>
      <c r="B5" s="23"/>
      <c r="C5" s="15"/>
      <c r="D5" s="16"/>
      <c r="E5" s="16"/>
      <c r="F5" s="16"/>
      <c r="G5" s="102" t="s">
        <v>9</v>
      </c>
      <c r="H5" s="103"/>
      <c r="I5" s="6"/>
      <c r="J5" s="25" t="s">
        <v>14</v>
      </c>
      <c r="K5" s="21" t="s">
        <v>17</v>
      </c>
      <c r="L5" s="26" t="s">
        <v>19</v>
      </c>
      <c r="N5" s="25" t="s">
        <v>14</v>
      </c>
      <c r="O5" s="26" t="s">
        <v>17</v>
      </c>
      <c r="P5" s="25" t="s">
        <v>33</v>
      </c>
    </row>
    <row r="6" spans="1:16" x14ac:dyDescent="0.25">
      <c r="A6" s="81" t="s">
        <v>14</v>
      </c>
      <c r="B6" s="82" t="s">
        <v>28</v>
      </c>
      <c r="C6" s="17" t="s">
        <v>1</v>
      </c>
      <c r="D6" s="81" t="s">
        <v>29</v>
      </c>
      <c r="E6" s="81" t="s">
        <v>12</v>
      </c>
      <c r="F6" s="81" t="s">
        <v>13</v>
      </c>
      <c r="G6" s="86" t="s">
        <v>2</v>
      </c>
      <c r="H6" s="87" t="s">
        <v>3</v>
      </c>
      <c r="I6" s="6"/>
      <c r="J6" s="27">
        <v>3</v>
      </c>
      <c r="K6" s="18" t="s">
        <v>10</v>
      </c>
      <c r="L6" s="20">
        <v>1</v>
      </c>
      <c r="N6" s="27">
        <v>1</v>
      </c>
      <c r="O6" s="70">
        <v>0.8</v>
      </c>
      <c r="P6" s="67">
        <v>31.396326145626499</v>
      </c>
    </row>
    <row r="7" spans="1:16" x14ac:dyDescent="0.25">
      <c r="A7" s="83">
        <v>1</v>
      </c>
      <c r="B7" s="23">
        <v>1</v>
      </c>
      <c r="C7" s="88" t="s">
        <v>44</v>
      </c>
      <c r="D7" s="89" t="s">
        <v>30</v>
      </c>
      <c r="E7" s="89" t="s">
        <v>38</v>
      </c>
      <c r="F7" s="89" t="s">
        <v>42</v>
      </c>
      <c r="G7" s="90">
        <v>2</v>
      </c>
      <c r="H7" s="91">
        <v>4.5</v>
      </c>
      <c r="I7" s="6"/>
      <c r="J7" s="27"/>
      <c r="K7" s="18" t="s">
        <v>15</v>
      </c>
      <c r="L7" s="20">
        <v>7</v>
      </c>
      <c r="N7" s="27"/>
      <c r="O7" s="70">
        <v>0.9</v>
      </c>
      <c r="P7" s="68">
        <v>42.030626208338603</v>
      </c>
    </row>
    <row r="8" spans="1:16" x14ac:dyDescent="0.25">
      <c r="A8" s="84"/>
      <c r="B8" s="24">
        <v>2</v>
      </c>
      <c r="C8" s="92" t="s">
        <v>45</v>
      </c>
      <c r="D8" s="77" t="s">
        <v>30</v>
      </c>
      <c r="E8" s="77" t="s">
        <v>38</v>
      </c>
      <c r="F8" s="77" t="s">
        <v>35</v>
      </c>
      <c r="G8" s="12">
        <v>2</v>
      </c>
      <c r="H8" s="13">
        <v>4.5</v>
      </c>
      <c r="I8" s="5"/>
      <c r="J8" s="28"/>
      <c r="K8" s="19" t="s">
        <v>16</v>
      </c>
      <c r="L8" s="29">
        <v>30</v>
      </c>
      <c r="N8" s="28"/>
      <c r="O8" s="71">
        <v>0.95</v>
      </c>
      <c r="P8" s="69">
        <v>51.979878686980697</v>
      </c>
    </row>
    <row r="9" spans="1:16" x14ac:dyDescent="0.25">
      <c r="A9" s="85"/>
      <c r="B9" s="14">
        <v>3</v>
      </c>
      <c r="C9" s="93" t="s">
        <v>36</v>
      </c>
      <c r="D9" s="78" t="s">
        <v>31</v>
      </c>
      <c r="E9" s="78" t="s">
        <v>38</v>
      </c>
      <c r="F9" s="94" t="s">
        <v>39</v>
      </c>
      <c r="G9" s="11"/>
      <c r="H9" s="76"/>
      <c r="I9" s="7"/>
    </row>
    <row r="10" spans="1:16" x14ac:dyDescent="0.25">
      <c r="M10" s="1"/>
    </row>
    <row r="11" spans="1:16" x14ac:dyDescent="0.25">
      <c r="G11" s="3"/>
      <c r="H11" s="3"/>
      <c r="M11" s="1"/>
    </row>
    <row r="12" spans="1:16" x14ac:dyDescent="0.25">
      <c r="G12" s="3"/>
      <c r="H12" s="3"/>
    </row>
    <row r="13" spans="1:16" x14ac:dyDescent="0.25">
      <c r="G13" s="3"/>
      <c r="H13" s="3"/>
      <c r="N13" s="6"/>
    </row>
    <row r="14" spans="1:16" x14ac:dyDescent="0.25">
      <c r="G14" s="3"/>
      <c r="H14" s="3"/>
      <c r="M14" s="1"/>
      <c r="N14" s="6"/>
    </row>
    <row r="15" spans="1:16" x14ac:dyDescent="0.25">
      <c r="H15"/>
    </row>
    <row r="16" spans="1:16" x14ac:dyDescent="0.25">
      <c r="H16"/>
      <c r="M16" s="1"/>
    </row>
    <row r="17" spans="8:10" x14ac:dyDescent="0.25">
      <c r="H17"/>
      <c r="J17"/>
    </row>
    <row r="18" spans="8:10" x14ac:dyDescent="0.25">
      <c r="H18"/>
      <c r="J18"/>
    </row>
    <row r="19" spans="8:10" x14ac:dyDescent="0.25">
      <c r="H19"/>
      <c r="J19"/>
    </row>
    <row r="20" spans="8:10" x14ac:dyDescent="0.25">
      <c r="J20"/>
    </row>
    <row r="21" spans="8:10" x14ac:dyDescent="0.25">
      <c r="J21"/>
    </row>
    <row r="22" spans="8:10" x14ac:dyDescent="0.25">
      <c r="J22"/>
    </row>
    <row r="23" spans="8:10" x14ac:dyDescent="0.25">
      <c r="J23"/>
    </row>
    <row r="24" spans="8:10" x14ac:dyDescent="0.25">
      <c r="J24"/>
    </row>
  </sheetData>
  <sortState ref="H6:H30">
    <sortCondition ref="H6"/>
  </sortState>
  <mergeCells count="1">
    <mergeCell ref="G5:H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DA91A6617A4D46AAF4A4B6CEA11568" ma:contentTypeVersion="2" ma:contentTypeDescription="Create a new document." ma:contentTypeScope="" ma:versionID="409ee18faff2d8e67b2b2163a404c765">
  <xsd:schema xmlns:xsd="http://www.w3.org/2001/XMLSchema" xmlns:xs="http://www.w3.org/2001/XMLSchema" xmlns:p="http://schemas.microsoft.com/office/2006/metadata/properties" xmlns:ns2="05a19d22-1a15-42bf-a616-f586db80179e" targetNamespace="http://schemas.microsoft.com/office/2006/metadata/properties" ma:root="true" ma:fieldsID="e574872d32f8844e0b725dac8e53c8ba" ns2:_="">
    <xsd:import namespace="05a19d22-1a15-42bf-a616-f586db80179e"/>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a19d22-1a15-42bf-a616-f586db80179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13854E-D75F-4AAE-9F4B-6F9AA32927F2}"/>
</file>

<file path=customXml/itemProps2.xml><?xml version="1.0" encoding="utf-8"?>
<ds:datastoreItem xmlns:ds="http://schemas.openxmlformats.org/officeDocument/2006/customXml" ds:itemID="{07CD0980-6663-43FB-A6C1-B0EC66FE06B4}"/>
</file>

<file path=customXml/itemProps3.xml><?xml version="1.0" encoding="utf-8"?>
<ds:datastoreItem xmlns:ds="http://schemas.openxmlformats.org/officeDocument/2006/customXml" ds:itemID="{F2ECA681-3065-4D9A-86EC-50B71DE4FE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Calculator</vt:lpstr>
      <vt:lpstr>Instructions</vt:lpstr>
      <vt:lpstr>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Crook</dc:creator>
  <cp:lastModifiedBy>Thomas Crook</cp:lastModifiedBy>
  <dcterms:created xsi:type="dcterms:W3CDTF">2009-11-18T17:55:52Z</dcterms:created>
  <dcterms:modified xsi:type="dcterms:W3CDTF">2010-05-21T17:20:25Z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0x010100F2DA91A6617A4D46AAF4A4B6CEA11568</vt:lpwstr>
  </property>
  <property fmtid="{D5CDD505-2E9C-101B-9397-08002B2CF9AE}" pid="3" name="Status">
    <vt:lpwstr>Draft</vt:lpwstr>
  </property>
</Properties>
</file>